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qwxu4\Documents\其他资料\lecture\Mine\lectures\week1\"/>
    </mc:Choice>
  </mc:AlternateContent>
  <bookViews>
    <workbookView xWindow="0" yWindow="75" windowWidth="12915" windowHeight="5985" tabRatio="780" activeTab="9"/>
  </bookViews>
  <sheets>
    <sheet name="Autofill" sheetId="5719" r:id="rId1"/>
    <sheet name="Precedence" sheetId="5714" r:id="rId2"/>
    <sheet name="Manageworksheet" sheetId="5716" r:id="rId3"/>
    <sheet name="Copy and paste" sheetId="5718" r:id="rId4"/>
    <sheet name="Format" sheetId="5712" r:id="rId5"/>
    <sheet name="StuRec_1" sheetId="5689" r:id="rId6"/>
    <sheet name="StuRec_2" sheetId="5702" r:id="rId7"/>
    <sheet name="IF Function" sheetId="5715" r:id="rId8"/>
    <sheet name="StuRec_list" sheetId="5700" r:id="rId9"/>
    <sheet name="Financial" sheetId="5710" r:id="rId10"/>
    <sheet name="Rangename" sheetId="5720" r:id="rId11"/>
  </sheets>
  <externalReferences>
    <externalReference r:id="rId12"/>
    <externalReference r:id="rId13"/>
  </externalReferences>
  <definedNames>
    <definedName name="_xlnm._FilterDatabase" localSheetId="8" hidden="1">StuRec_list!$A$2:$H$45</definedName>
    <definedName name="ddd">#REF!</definedName>
    <definedName name="deltaT" localSheetId="4">[1]Trajectory!$C$20</definedName>
    <definedName name="deltaT">#REF!</definedName>
    <definedName name="eta0">[2]Viscosity!$G$10</definedName>
    <definedName name="etainf">[2]Viscosity!$G$11</definedName>
    <definedName name="fred">#REF!</definedName>
    <definedName name="g">#REF!</definedName>
    <definedName name="hours">Rangename!$A$1</definedName>
    <definedName name="lambda">[2]Viscosity!$G$12</definedName>
    <definedName name="n">[2]Viscosity!$G$8</definedName>
    <definedName name="payrate">Rangename!$B$1</definedName>
    <definedName name="RANKING">StuRec_list!$P$8:$Q$12</definedName>
    <definedName name="scores">Rangename!$B$5:$B$8</definedName>
    <definedName name="theta" localSheetId="4">[1]Trajectory!$C$19</definedName>
    <definedName name="theta">#REF!</definedName>
  </definedNames>
  <calcPr calcId="162913"/>
</workbook>
</file>

<file path=xl/calcChain.xml><?xml version="1.0" encoding="utf-8"?>
<calcChain xmlns="http://schemas.openxmlformats.org/spreadsheetml/2006/main">
  <c r="C1" i="5720" l="1"/>
  <c r="G9" i="5710"/>
  <c r="F9" i="5710"/>
  <c r="D9" i="5710"/>
  <c r="B11" i="5702"/>
  <c r="B8" i="5718" l="1"/>
  <c r="F1" i="5700" l="1"/>
  <c r="G14" i="5700" s="1"/>
  <c r="E3" i="5700"/>
  <c r="G3" i="5700" s="1"/>
  <c r="E4" i="5700"/>
  <c r="G4" i="5700" s="1"/>
  <c r="E5" i="5700"/>
  <c r="E6" i="5700"/>
  <c r="G6" i="5700" s="1"/>
  <c r="E7" i="5700"/>
  <c r="E8" i="5700"/>
  <c r="G8" i="5700" s="1"/>
  <c r="E9" i="5700"/>
  <c r="G9" i="5700" s="1"/>
  <c r="E10" i="5700"/>
  <c r="G10" i="5700"/>
  <c r="E11" i="5700"/>
  <c r="E12" i="5700"/>
  <c r="E13" i="5700"/>
  <c r="G13" i="5700" s="1"/>
  <c r="E14" i="5700"/>
  <c r="E15" i="5700"/>
  <c r="G15" i="5700" s="1"/>
  <c r="E16" i="5700"/>
  <c r="G16" i="5700" s="1"/>
  <c r="E17" i="5700"/>
  <c r="G17" i="5700" s="1"/>
  <c r="E18" i="5700"/>
  <c r="E19" i="5700"/>
  <c r="G19" i="5700" s="1"/>
  <c r="E20" i="5700"/>
  <c r="E21" i="5700"/>
  <c r="E22" i="5700"/>
  <c r="G22" i="5700"/>
  <c r="E23" i="5700"/>
  <c r="G23" i="5700" s="1"/>
  <c r="E24" i="5700"/>
  <c r="E25" i="5700"/>
  <c r="E26" i="5700"/>
  <c r="G26" i="5700" s="1"/>
  <c r="E27" i="5700"/>
  <c r="E28" i="5700"/>
  <c r="G28" i="5700" s="1"/>
  <c r="E29" i="5700"/>
  <c r="G29" i="5700" s="1"/>
  <c r="E30" i="5700"/>
  <c r="G30" i="5700" s="1"/>
  <c r="E31" i="5700"/>
  <c r="E32" i="5700"/>
  <c r="G32" i="5700" s="1"/>
  <c r="E33" i="5700"/>
  <c r="E34" i="5700"/>
  <c r="G34" i="5700"/>
  <c r="E35" i="5700"/>
  <c r="G35" i="5700" s="1"/>
  <c r="E36" i="5700"/>
  <c r="G36" i="5700" s="1"/>
  <c r="E37" i="5700"/>
  <c r="E38" i="5700"/>
  <c r="G38" i="5700"/>
  <c r="E39" i="5700"/>
  <c r="E40" i="5700"/>
  <c r="E41" i="5700"/>
  <c r="G41" i="5700" s="1"/>
  <c r="E42" i="5700"/>
  <c r="G42" i="5700"/>
  <c r="E43" i="5700"/>
  <c r="E44" i="5700"/>
  <c r="E45" i="5700"/>
  <c r="G45" i="5700" s="1"/>
  <c r="G44" i="5700" l="1"/>
  <c r="G31" i="5700"/>
  <c r="G25" i="5700"/>
  <c r="G18" i="5700"/>
  <c r="G12" i="5700"/>
  <c r="G5" i="5700"/>
  <c r="G43" i="5700"/>
  <c r="G37" i="5700"/>
  <c r="G24" i="5700"/>
  <c r="G11" i="5700"/>
  <c r="G40" i="5700"/>
  <c r="G27" i="5700"/>
  <c r="G21" i="5700"/>
  <c r="G39" i="5700"/>
  <c r="G33" i="5700"/>
  <c r="G20" i="5700"/>
  <c r="G7" i="5700"/>
</calcChain>
</file>

<file path=xl/comments1.xml><?xml version="1.0" encoding="utf-8"?>
<comments xmlns="http://schemas.openxmlformats.org/spreadsheetml/2006/main">
  <authors>
    <author>geoffw</author>
  </authors>
  <commentList>
    <comment ref="E2" authorId="0" shapeId="0">
      <text>
        <r>
          <rPr>
            <sz val="9"/>
            <color indexed="81"/>
            <rFont val="Tahoma"/>
            <family val="2"/>
          </rPr>
          <t>normal formula, relative cell referencing</t>
        </r>
      </text>
    </comment>
    <comment ref="F2" authorId="0" shapeId="0">
      <text>
        <r>
          <rPr>
            <sz val="9"/>
            <color indexed="81"/>
            <rFont val="Tahoma"/>
            <family val="2"/>
          </rPr>
          <t xml:space="preserve">Weighting cells are absolute references so they don't change when the formula is filled down </t>
        </r>
      </text>
    </comment>
  </commentList>
</comments>
</file>

<file path=xl/comments2.xml><?xml version="1.0" encoding="utf-8"?>
<comments xmlns="http://schemas.openxmlformats.org/spreadsheetml/2006/main">
  <authors>
    <author>Geoff Whale</author>
  </authors>
  <commentList>
    <comment ref="I2" authorId="0" shapeId="0">
      <text>
        <r>
          <rPr>
            <sz val="9"/>
            <color indexed="81"/>
            <rFont val="Tahoma"/>
            <family val="2"/>
          </rPr>
          <t>Show *** in this column if Total is at least 50 but Exam is below 45</t>
        </r>
      </text>
    </comment>
  </commentList>
</comments>
</file>

<file path=xl/sharedStrings.xml><?xml version="1.0" encoding="utf-8"?>
<sst xmlns="http://schemas.openxmlformats.org/spreadsheetml/2006/main" count="216" uniqueCount="192">
  <si>
    <t>Name</t>
  </si>
  <si>
    <t>Assignments</t>
  </si>
  <si>
    <t>Total</t>
  </si>
  <si>
    <t>Grade</t>
  </si>
  <si>
    <t>Student</t>
  </si>
  <si>
    <t>Test1</t>
  </si>
  <si>
    <t>Test2</t>
  </si>
  <si>
    <t>Final</t>
  </si>
  <si>
    <t>John</t>
  </si>
  <si>
    <t>Mary</t>
  </si>
  <si>
    <t>Susie</t>
  </si>
  <si>
    <t>Paul</t>
  </si>
  <si>
    <t>Kirsten</t>
  </si>
  <si>
    <t>Labs Total</t>
  </si>
  <si>
    <t>Linda</t>
  </si>
  <si>
    <t>Sue</t>
  </si>
  <si>
    <t>Rob</t>
  </si>
  <si>
    <t>Jesse</t>
  </si>
  <si>
    <t>Rita</t>
  </si>
  <si>
    <t>Absent</t>
  </si>
  <si>
    <t>Class Average</t>
  </si>
  <si>
    <t>Weightings</t>
  </si>
  <si>
    <t>StudentID</t>
  </si>
  <si>
    <t>Exam</t>
  </si>
  <si>
    <t>Hady</t>
  </si>
  <si>
    <t>Jonathan</t>
  </si>
  <si>
    <t>Scott</t>
  </si>
  <si>
    <t>Hayek</t>
  </si>
  <si>
    <t>Brian</t>
  </si>
  <si>
    <t>Ameng</t>
  </si>
  <si>
    <t>Petronella</t>
  </si>
  <si>
    <t>Mike</t>
  </si>
  <si>
    <t>Veronica</t>
  </si>
  <si>
    <t>Nathan</t>
  </si>
  <si>
    <t>Carolin</t>
  </si>
  <si>
    <t>Michael</t>
  </si>
  <si>
    <t>Abigail</t>
  </si>
  <si>
    <t>Chang</t>
  </si>
  <si>
    <t>Fatmeh</t>
  </si>
  <si>
    <t>Qinlong</t>
  </si>
  <si>
    <t>Nicholas</t>
  </si>
  <si>
    <t>Kelvin</t>
  </si>
  <si>
    <t>Vicki</t>
  </si>
  <si>
    <t>Agus</t>
  </si>
  <si>
    <t>Maria</t>
  </si>
  <si>
    <t>Matthew</t>
  </si>
  <si>
    <t>Albertus</t>
  </si>
  <si>
    <t>Natasha</t>
  </si>
  <si>
    <t>Theresa</t>
  </si>
  <si>
    <t>Jalford</t>
  </si>
  <si>
    <t>David</t>
  </si>
  <si>
    <t>Nicole</t>
  </si>
  <si>
    <t>Sandy</t>
  </si>
  <si>
    <t>Wan-Yee</t>
  </si>
  <si>
    <t>Daniel</t>
  </si>
  <si>
    <t>Hege</t>
  </si>
  <si>
    <t>Wing</t>
  </si>
  <si>
    <t>Ian</t>
  </si>
  <si>
    <t>Karl</t>
  </si>
  <si>
    <t>Camille</t>
  </si>
  <si>
    <t>Yi</t>
  </si>
  <si>
    <t>Natalie</t>
  </si>
  <si>
    <t>Xavier</t>
  </si>
  <si>
    <t>Yifei</t>
  </si>
  <si>
    <t>Dan</t>
  </si>
  <si>
    <t>Jalal</t>
  </si>
  <si>
    <t>Christopher</t>
  </si>
  <si>
    <t>Labs</t>
  </si>
  <si>
    <t>Session Marks</t>
  </si>
  <si>
    <t>SUM(C2:C8)</t>
  </si>
  <si>
    <t>COUNTIF(C2:C8,   "&lt;10"  )</t>
  </si>
  <si>
    <t>SUMIF(B2:B8,   "Absent",   C2:C8)</t>
  </si>
  <si>
    <t>Average</t>
  </si>
  <si>
    <t>Wgt Total</t>
  </si>
  <si>
    <t>Monday</t>
  </si>
  <si>
    <t>Friday</t>
  </si>
  <si>
    <t>Wednesday</t>
  </si>
  <si>
    <t>Thursday</t>
  </si>
  <si>
    <t>Class</t>
  </si>
  <si>
    <t>Assigns</t>
  </si>
  <si>
    <t>Enter formulas that refer to other cells</t>
  </si>
  <si>
    <t>Use both relative and absolute cell references</t>
  </si>
  <si>
    <t>Apply formats (fixed decimal places, scientific, percentages, dates)</t>
  </si>
  <si>
    <t>Insert and delete rows, columns and cells (especially the effect of shifting cells in the last case)</t>
  </si>
  <si>
    <t>Fill formulas down and right (down arrow under Editing; shortcuts are ctrl-d and ctrl-r)</t>
  </si>
  <si>
    <t>Use functions in formulas where appropriate</t>
  </si>
  <si>
    <t>You should practise on this sheet and be able to:</t>
  </si>
  <si>
    <t>COUNT(B2:B8)</t>
  </si>
  <si>
    <t>COUNTA(B2:B8)</t>
  </si>
  <si>
    <t>Enter the formulas as indicated. Interpret the results</t>
  </si>
  <si>
    <t>The first one is done for you.</t>
  </si>
  <si>
    <t>To see what cells depend on what other cells, click a cell containing a formula, select</t>
  </si>
  <si>
    <r>
      <t xml:space="preserve">the </t>
    </r>
    <r>
      <rPr>
        <b/>
        <sz val="11"/>
        <rFont val="Arial Narrow"/>
        <family val="2"/>
      </rPr>
      <t>Formulas</t>
    </r>
    <r>
      <rPr>
        <sz val="11"/>
        <rFont val="Arial Narrow"/>
        <family val="2"/>
      </rPr>
      <t xml:space="preserve"> tab and under </t>
    </r>
    <r>
      <rPr>
        <i/>
        <sz val="11"/>
        <rFont val="Arial Narrow"/>
        <family val="2"/>
      </rPr>
      <t>Formula Auditing</t>
    </r>
    <r>
      <rPr>
        <sz val="11"/>
        <rFont val="Arial Narrow"/>
        <family val="2"/>
      </rPr>
      <t xml:space="preserve"> click </t>
    </r>
    <r>
      <rPr>
        <b/>
        <sz val="11"/>
        <rFont val="Arial Narrow"/>
        <family val="2"/>
      </rPr>
      <t>Trace Precedents</t>
    </r>
    <r>
      <rPr>
        <sz val="11"/>
        <rFont val="Arial Narrow"/>
        <family val="2"/>
      </rPr>
      <t xml:space="preserve"> (or </t>
    </r>
    <r>
      <rPr>
        <b/>
        <sz val="11"/>
        <rFont val="Arial Narrow"/>
        <family val="2"/>
      </rPr>
      <t>Trace Dependents</t>
    </r>
    <r>
      <rPr>
        <sz val="11"/>
        <rFont val="Arial Narrow"/>
        <family val="2"/>
      </rPr>
      <t>)</t>
    </r>
  </si>
  <si>
    <r>
      <t xml:space="preserve">Sort </t>
    </r>
    <r>
      <rPr>
        <i/>
        <sz val="11"/>
        <rFont val="Arial Narrow"/>
        <family val="2"/>
      </rPr>
      <t>complete data sets</t>
    </r>
    <r>
      <rPr>
        <sz val="11"/>
        <rFont val="Arial Narrow"/>
        <family val="2"/>
      </rPr>
      <t xml:space="preserve"> (such as rows) with one or two sort fields</t>
    </r>
  </si>
  <si>
    <t>Progression (auto-fill demo)</t>
  </si>
  <si>
    <t>(must add up to 100%)</t>
  </si>
  <si>
    <t>Enter values into cells, including forcing literal interpretation by prefixing with a quote ('):</t>
  </si>
  <si>
    <r>
      <t>Instead of applying formula =</t>
    </r>
    <r>
      <rPr>
        <b/>
        <i/>
        <sz val="11"/>
        <color rgb="FFFF0000"/>
        <rFont val="Arial Narrow"/>
        <family val="2"/>
      </rPr>
      <t>F</t>
    </r>
    <r>
      <rPr>
        <sz val="11"/>
        <rFont val="Arial Narrow"/>
        <family val="2"/>
      </rPr>
      <t xml:space="preserve"> to each row, use the conditional  =IF(</t>
    </r>
    <r>
      <rPr>
        <b/>
        <i/>
        <sz val="11"/>
        <color rgb="FFFF0000"/>
        <rFont val="Arial Narrow"/>
        <family val="2"/>
      </rPr>
      <t>x</t>
    </r>
    <r>
      <rPr>
        <sz val="11"/>
        <rFont val="Arial Narrow"/>
        <family val="2"/>
      </rPr>
      <t>="","",</t>
    </r>
    <r>
      <rPr>
        <b/>
        <i/>
        <sz val="11"/>
        <color rgb="FFFF0000"/>
        <rFont val="Arial Narrow"/>
        <family val="2"/>
      </rPr>
      <t>F</t>
    </r>
    <r>
      <rPr>
        <sz val="11"/>
        <rFont val="Arial Narrow"/>
        <family val="2"/>
      </rPr>
      <t xml:space="preserve">), where </t>
    </r>
    <r>
      <rPr>
        <b/>
        <i/>
        <sz val="11"/>
        <color rgb="FFFF0000"/>
        <rFont val="Arial Narrow"/>
        <family val="2"/>
      </rPr>
      <t>x</t>
    </r>
    <r>
      <rPr>
        <sz val="11"/>
        <rFont val="Arial Narrow"/>
        <family val="2"/>
      </rPr>
      <t xml:space="preserve"> is a cell that may be blank.</t>
    </r>
  </si>
  <si>
    <t>Sometimes you want to avoid a calculation in tabulated data because some of the data is missing.</t>
  </si>
  <si>
    <t>weights:</t>
  </si>
  <si>
    <r>
      <t xml:space="preserve">true if </t>
    </r>
    <r>
      <rPr>
        <b/>
        <sz val="10"/>
        <color rgb="FFC00000"/>
        <rFont val="Arial Narrow"/>
        <family val="2"/>
      </rPr>
      <t>all conditions</t>
    </r>
    <r>
      <rPr>
        <sz val="10"/>
        <rFont val="Arial Narrow"/>
        <family val="2"/>
      </rPr>
      <t xml:space="preserve"> are true</t>
    </r>
  </si>
  <si>
    <r>
      <t xml:space="preserve">true if </t>
    </r>
    <r>
      <rPr>
        <b/>
        <sz val="10"/>
        <color rgb="FFC00000"/>
        <rFont val="Arial Narrow"/>
        <family val="2"/>
      </rPr>
      <t>any condition</t>
    </r>
    <r>
      <rPr>
        <sz val="10"/>
        <rFont val="Arial Narrow"/>
        <family val="2"/>
      </rPr>
      <t xml:space="preserve"> is true</t>
    </r>
  </si>
  <si>
    <t>Common Conditional and Logical Functions</t>
  </si>
  <si>
    <r>
      <rPr>
        <i/>
        <sz val="10"/>
        <rFont val="Arial Narrow"/>
        <family val="2"/>
      </rPr>
      <t>IF(condition,</t>
    </r>
    <r>
      <rPr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value-if-true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value-if-false</t>
    </r>
    <r>
      <rPr>
        <sz val="10"/>
        <rFont val="Arial Narrow"/>
        <family val="2"/>
      </rPr>
      <t>)</t>
    </r>
  </si>
  <si>
    <r>
      <t>AND(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1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2</t>
    </r>
    <r>
      <rPr>
        <sz val="10"/>
        <rFont val="Arial Narrow"/>
        <family val="2"/>
      </rPr>
      <t>, …)</t>
    </r>
  </si>
  <si>
    <r>
      <t>OR(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1</t>
    </r>
    <r>
      <rPr>
        <sz val="10"/>
        <rFont val="Arial Narrow"/>
        <family val="2"/>
      </rPr>
      <t xml:space="preserve">, </t>
    </r>
    <r>
      <rPr>
        <i/>
        <sz val="10"/>
        <rFont val="Arial Narrow"/>
        <family val="2"/>
      </rPr>
      <t>condition</t>
    </r>
    <r>
      <rPr>
        <vertAlign val="subscript"/>
        <sz val="10"/>
        <rFont val="Arial Narrow"/>
        <family val="2"/>
      </rPr>
      <t>2</t>
    </r>
    <r>
      <rPr>
        <sz val="10"/>
        <rFont val="Arial Narrow"/>
        <family val="2"/>
      </rPr>
      <t>, …)</t>
    </r>
  </si>
  <si>
    <t>Median</t>
  </si>
  <si>
    <t>Min</t>
  </si>
  <si>
    <t>Max</t>
  </si>
  <si>
    <t>Mode</t>
  </si>
  <si>
    <t>rank</t>
  </si>
  <si>
    <t>Grade2</t>
  </si>
  <si>
    <t>My Car Loan Repayment Plan</t>
  </si>
  <si>
    <t>Input</t>
  </si>
  <si>
    <t>Loan Amount</t>
  </si>
  <si>
    <r>
      <t xml:space="preserve">(express as negative, it's a debt </t>
    </r>
    <r>
      <rPr>
        <sz val="9"/>
        <rFont val="Wingdings"/>
        <charset val="2"/>
      </rPr>
      <t>L</t>
    </r>
    <r>
      <rPr>
        <sz val="9"/>
        <rFont val="Arial"/>
        <family val="2"/>
      </rPr>
      <t>)</t>
    </r>
  </si>
  <si>
    <t>Duration</t>
  </si>
  <si>
    <t>years</t>
  </si>
  <si>
    <t>Output</t>
  </si>
  <si>
    <t>Total amount repaid</t>
  </si>
  <si>
    <t>Total interest</t>
  </si>
  <si>
    <t xml:space="preserve">Monthly Instalments </t>
  </si>
  <si>
    <t>Weekly Instalments</t>
  </si>
  <si>
    <t>Meaning</t>
  </si>
  <si>
    <t>Calculation</t>
  </si>
  <si>
    <t>PMT arg 1</t>
  </si>
  <si>
    <t>interest rate for each repayment period</t>
  </si>
  <si>
    <t>annual rate / periods_per_year</t>
  </si>
  <si>
    <t>PMT arg 2</t>
  </si>
  <si>
    <t>number of periods</t>
  </si>
  <si>
    <t>years * periods_per_year</t>
  </si>
  <si>
    <t>PMT arg 3</t>
  </si>
  <si>
    <t>loan amount (negative)</t>
  </si>
  <si>
    <t>Calculate weekly payments using a formula similar to the one in the monthly instalments box</t>
  </si>
  <si>
    <t>Grade3</t>
  </si>
  <si>
    <t>CTRL+SHIFT+arrow key  Extend the selection to the last nonblank cell in the same column or row as the active cell</t>
  </si>
  <si>
    <t>Mon</t>
  </si>
  <si>
    <t>Jan</t>
  </si>
  <si>
    <t>CTRL+Home Make A1 the active cell</t>
  </si>
  <si>
    <t>HOME Move the active cell to col A of current row</t>
  </si>
  <si>
    <t>CTRL+End Make rightmost lowermost cell the active cell</t>
  </si>
  <si>
    <t>=A1+A2*A3</t>
  </si>
  <si>
    <t>=(A1+A2)*A3</t>
  </si>
  <si>
    <t>=A1+A2*A3+A4</t>
  </si>
  <si>
    <t>=(A1+A2)*(A3+A4)</t>
  </si>
  <si>
    <t>=A1/(A2+A3)*A4</t>
  </si>
  <si>
    <t>=A1*-2</t>
  </si>
  <si>
    <t>=A1^2</t>
  </si>
  <si>
    <t>=A3^-1</t>
  </si>
  <si>
    <t>Ctrl `</t>
  </si>
  <si>
    <t>to display</t>
  </si>
  <si>
    <t>formula</t>
  </si>
  <si>
    <t>Alt Enter 
for multiline</t>
  </si>
  <si>
    <t>Hide and Unhide data</t>
  </si>
  <si>
    <t>Input Values</t>
  </si>
  <si>
    <t>=IF(A2=A3, A4, A5)</t>
  </si>
  <si>
    <t>=IF(A2&lt;A3, A4, A5)</t>
  </si>
  <si>
    <t>=IF(A2&lt;A3, A5*A2, MAX(A3*A4, A6))</t>
  </si>
  <si>
    <t>=IF(A2&lt;&gt;A3, "Not Equal", "Equal")</t>
  </si>
  <si>
    <t>=IF(A2*A4 = A3*A5, A6, 0)</t>
  </si>
  <si>
    <t>=IF(AND(E1&gt;75,F1&gt;15),"Very Good","Not Good!")</t>
  </si>
  <si>
    <t>=IF(OR(E1&gt;75,F1&gt;15),"Good","Not Good!")</t>
  </si>
  <si>
    <t>=IF(NOT(E1&lt;50), "PS", "FL")</t>
  </si>
  <si>
    <t>FL</t>
  </si>
  <si>
    <t>PS</t>
  </si>
  <si>
    <t>CR</t>
  </si>
  <si>
    <t>DN</t>
  </si>
  <si>
    <t>HD</t>
  </si>
  <si>
    <t>semi-selection</t>
  </si>
  <si>
    <t>Precedence</t>
  </si>
  <si>
    <t>insert rows/columns</t>
  </si>
  <si>
    <t>adjust row height
explain alt+enter</t>
  </si>
  <si>
    <t>Hide/unhide
right-click
Format button</t>
  </si>
  <si>
    <t>insert worksheet</t>
  </si>
  <si>
    <t>1. copy B8 toC8 D8
2.select a range and nonadjacent range
3. move and copy a range
4. paste special</t>
  </si>
  <si>
    <t>General</t>
  </si>
  <si>
    <t>Currency</t>
  </si>
  <si>
    <t>Percentage</t>
  </si>
  <si>
    <t>Short date</t>
  </si>
  <si>
    <t>Long date</t>
  </si>
  <si>
    <t>adjust column width 
(Automatical+set values)</t>
  </si>
  <si>
    <t>Rename sheet</t>
  </si>
  <si>
    <t>sheet color</t>
  </si>
  <si>
    <t>1.insert function from function bar 
2.show how to use insert function box
3. explain how to use the following functions</t>
  </si>
  <si>
    <t>1. show how to insert VLOOKUP and HLOOKUP from insert function dialog box
2. compare the difference between VLOOKUP and HLOOKUP</t>
  </si>
  <si>
    <t>Annual Interest Rate</t>
  </si>
  <si>
    <t>students</t>
  </si>
  <si>
    <t>score</t>
  </si>
  <si>
    <t>Alice</t>
  </si>
  <si>
    <t>Mark</t>
  </si>
  <si>
    <t>Jack</t>
  </si>
  <si>
    <t>1. entery range name from NAME BOX
2. enter range name from Formulas/Defined Names/Define Name
3. manage range names using Name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</si>
</sst>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_ ;[Red]\-0\ "/>
    <numFmt numFmtId="166" formatCode="mm"/>
    <numFmt numFmtId="167" formatCode="[$-F800]dddd\,\ mmmm\ dd\,\ yyyy"/>
    <numFmt numFmtId="168" formatCode="[$$-C09]#,##0;[Red]\-[$$-C09]#,##0"/>
    <numFmt numFmtId="169" formatCode="[$$-C09]#,##0.00;[Red]\-[$$-C09]#,##0.00"/>
    <numFmt numFmtId="170" formatCode="&quot;£&quot;#,##0.00"/>
  </numFmts>
  <fonts count="2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b/>
      <sz val="11"/>
      <color indexed="12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i/>
      <sz val="11"/>
      <name val="Arial Narrow"/>
      <family val="2"/>
    </font>
    <font>
      <sz val="11"/>
      <color rgb="FFC00000"/>
      <name val="Arial Narrow"/>
      <family val="2"/>
    </font>
    <font>
      <i/>
      <sz val="11"/>
      <color rgb="FFFF0000"/>
      <name val="Arial Narrow"/>
      <family val="2"/>
    </font>
    <font>
      <i/>
      <sz val="10"/>
      <color rgb="FFFF0000"/>
      <name val="Arial Narrow"/>
      <family val="2"/>
    </font>
    <font>
      <sz val="11"/>
      <color theme="5"/>
      <name val="Arial Narrow"/>
      <family val="2"/>
    </font>
    <font>
      <i/>
      <sz val="10"/>
      <name val="Arial"/>
      <family val="2"/>
    </font>
    <font>
      <b/>
      <i/>
      <sz val="11"/>
      <color rgb="FFFF0000"/>
      <name val="Arial Narrow"/>
      <family val="2"/>
    </font>
    <font>
      <i/>
      <sz val="10"/>
      <name val="Arial Narrow"/>
      <family val="2"/>
    </font>
    <font>
      <b/>
      <sz val="10"/>
      <color rgb="FFC00000"/>
      <name val="Arial Narrow"/>
      <family val="2"/>
    </font>
    <font>
      <vertAlign val="subscript"/>
      <sz val="10"/>
      <name val="Arial Narrow"/>
      <family val="2"/>
    </font>
    <font>
      <sz val="10"/>
      <color rgb="FFFF0000"/>
      <name val="Arial"/>
      <family val="2"/>
    </font>
    <font>
      <sz val="9"/>
      <name val="Wingdings"/>
      <charset val="2"/>
    </font>
    <font>
      <sz val="14"/>
      <name val="Arial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36">
    <xf numFmtId="0" fontId="0" fillId="0" borderId="0" xfId="0"/>
    <xf numFmtId="0" fontId="3" fillId="0" borderId="0" xfId="0" applyFont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2" fontId="9" fillId="0" borderId="0" xfId="0" applyNumberFormat="1" applyFont="1"/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/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right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right"/>
    </xf>
    <xf numFmtId="0" fontId="9" fillId="4" borderId="1" xfId="0" applyFont="1" applyFill="1" applyBorder="1"/>
    <xf numFmtId="0" fontId="0" fillId="5" borderId="0" xfId="0" applyNumberFormat="1" applyFill="1"/>
    <xf numFmtId="0" fontId="9" fillId="0" borderId="0" xfId="0" applyNumberFormat="1" applyFont="1" applyFill="1" applyBorder="1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3" fillId="0" borderId="0" xfId="0" applyFont="1"/>
    <xf numFmtId="164" fontId="9" fillId="0" borderId="0" xfId="0" applyNumberFormat="1" applyFont="1"/>
    <xf numFmtId="0" fontId="9" fillId="6" borderId="3" xfId="0" applyFont="1" applyFill="1" applyBorder="1"/>
    <xf numFmtId="0" fontId="9" fillId="6" borderId="4" xfId="0" applyFont="1" applyFill="1" applyBorder="1"/>
    <xf numFmtId="0" fontId="9" fillId="6" borderId="5" xfId="0" applyFont="1" applyFill="1" applyBorder="1"/>
    <xf numFmtId="0" fontId="9" fillId="6" borderId="8" xfId="0" applyFont="1" applyFill="1" applyBorder="1"/>
    <xf numFmtId="0" fontId="9" fillId="6" borderId="2" xfId="0" applyFont="1" applyFill="1" applyBorder="1"/>
    <xf numFmtId="0" fontId="9" fillId="6" borderId="9" xfId="0" applyFont="1" applyFill="1" applyBorder="1"/>
    <xf numFmtId="0" fontId="9" fillId="6" borderId="6" xfId="0" applyFont="1" applyFill="1" applyBorder="1"/>
    <xf numFmtId="0" fontId="9" fillId="6" borderId="0" xfId="0" applyFont="1" applyFill="1" applyBorder="1"/>
    <xf numFmtId="0" fontId="9" fillId="6" borderId="7" xfId="0" applyFont="1" applyFill="1" applyBorder="1"/>
    <xf numFmtId="0" fontId="16" fillId="6" borderId="7" xfId="0" quotePrefix="1" applyFont="1" applyFill="1" applyBorder="1"/>
    <xf numFmtId="0" fontId="9" fillId="6" borderId="8" xfId="0" applyFont="1" applyFill="1" applyBorder="1" applyAlignment="1">
      <alignment horizontal="left" indent="1"/>
    </xf>
    <xf numFmtId="0" fontId="17" fillId="0" borderId="0" xfId="0" applyFont="1"/>
    <xf numFmtId="0" fontId="18" fillId="0" borderId="0" xfId="0" applyFont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9" fillId="6" borderId="3" xfId="0" applyFont="1" applyFill="1" applyBorder="1" applyAlignment="1">
      <alignment horizontal="left" indent="1"/>
    </xf>
    <xf numFmtId="0" fontId="19" fillId="0" borderId="0" xfId="0" applyFont="1" applyAlignment="1">
      <alignment horizontal="left"/>
    </xf>
    <xf numFmtId="0" fontId="20" fillId="0" borderId="0" xfId="0" applyFont="1"/>
    <xf numFmtId="0" fontId="9" fillId="0" borderId="0" xfId="0" applyFont="1" applyAlignment="1">
      <alignment horizontal="right" indent="1"/>
    </xf>
    <xf numFmtId="2" fontId="9" fillId="0" borderId="0" xfId="0" applyNumberFormat="1" applyFont="1" applyAlignment="1">
      <alignment horizontal="right" indent="1"/>
    </xf>
    <xf numFmtId="0" fontId="9" fillId="7" borderId="3" xfId="0" applyFont="1" applyFill="1" applyBorder="1" applyAlignment="1">
      <alignment horizontal="left"/>
    </xf>
    <xf numFmtId="0" fontId="9" fillId="7" borderId="4" xfId="0" applyFont="1" applyFill="1" applyBorder="1" applyAlignment="1">
      <alignment horizontal="right"/>
    </xf>
    <xf numFmtId="0" fontId="9" fillId="7" borderId="4" xfId="0" applyFont="1" applyFill="1" applyBorder="1"/>
    <xf numFmtId="0" fontId="9" fillId="7" borderId="5" xfId="0" applyFont="1" applyFill="1" applyBorder="1"/>
    <xf numFmtId="0" fontId="9" fillId="7" borderId="8" xfId="0" applyFont="1" applyFill="1" applyBorder="1" applyAlignment="1">
      <alignment horizontal="left"/>
    </xf>
    <xf numFmtId="0" fontId="9" fillId="7" borderId="2" xfId="0" applyFont="1" applyFill="1" applyBorder="1" applyAlignment="1">
      <alignment horizontal="right"/>
    </xf>
    <xf numFmtId="0" fontId="9" fillId="7" borderId="2" xfId="0" applyFont="1" applyFill="1" applyBorder="1"/>
    <xf numFmtId="0" fontId="9" fillId="7" borderId="9" xfId="0" applyFont="1" applyFill="1" applyBorder="1"/>
    <xf numFmtId="0" fontId="11" fillId="0" borderId="0" xfId="0" applyFont="1"/>
    <xf numFmtId="0" fontId="1" fillId="0" borderId="0" xfId="0" applyFont="1"/>
    <xf numFmtId="0" fontId="14" fillId="0" borderId="0" xfId="0" applyFont="1" applyFill="1" applyBorder="1"/>
    <xf numFmtId="0" fontId="13" fillId="0" borderId="0" xfId="0" applyFont="1" applyFill="1" applyBorder="1"/>
    <xf numFmtId="0" fontId="0" fillId="0" borderId="0" xfId="0" applyFill="1" applyBorder="1"/>
    <xf numFmtId="0" fontId="13" fillId="0" borderId="0" xfId="0" quotePrefix="1" applyFont="1" applyFill="1" applyBorder="1"/>
    <xf numFmtId="0" fontId="13" fillId="0" borderId="0" xfId="0" applyFont="1" applyFill="1"/>
    <xf numFmtId="0" fontId="0" fillId="0" borderId="0" xfId="0" applyFill="1"/>
    <xf numFmtId="9" fontId="9" fillId="3" borderId="0" xfId="1" applyNumberFormat="1" applyFont="1" applyFill="1" applyBorder="1"/>
    <xf numFmtId="0" fontId="0" fillId="8" borderId="0" xfId="0" applyFill="1"/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1" fillId="0" borderId="0" xfId="2"/>
    <xf numFmtId="0" fontId="2" fillId="10" borderId="0" xfId="2" applyFont="1" applyFill="1"/>
    <xf numFmtId="0" fontId="1" fillId="10" borderId="0" xfId="2" applyFill="1"/>
    <xf numFmtId="0" fontId="1" fillId="0" borderId="0" xfId="2" applyFill="1"/>
    <xf numFmtId="0" fontId="1" fillId="11" borderId="0" xfId="2" applyFill="1"/>
    <xf numFmtId="0" fontId="1" fillId="0" borderId="10" xfId="2" applyBorder="1"/>
    <xf numFmtId="168" fontId="1" fillId="0" borderId="11" xfId="2" applyNumberFormat="1" applyBorder="1" applyAlignment="1">
      <alignment horizontal="right" indent="1"/>
    </xf>
    <xf numFmtId="0" fontId="5" fillId="0" borderId="0" xfId="2" applyFont="1" applyAlignment="1">
      <alignment horizontal="left" indent="1"/>
    </xf>
    <xf numFmtId="0" fontId="1" fillId="0" borderId="12" xfId="2" applyBorder="1"/>
    <xf numFmtId="10" fontId="1" fillId="0" borderId="13" xfId="1" applyNumberFormat="1" applyBorder="1" applyAlignment="1">
      <alignment horizontal="right" indent="1"/>
    </xf>
    <xf numFmtId="169" fontId="1" fillId="0" borderId="0" xfId="2" applyNumberFormat="1"/>
    <xf numFmtId="0" fontId="1" fillId="0" borderId="14" xfId="2" applyBorder="1"/>
    <xf numFmtId="0" fontId="1" fillId="0" borderId="15" xfId="2" applyBorder="1" applyAlignment="1">
      <alignment horizontal="right" indent="1"/>
    </xf>
    <xf numFmtId="0" fontId="6" fillId="2" borderId="0" xfId="2" applyFont="1" applyFill="1" applyAlignment="1">
      <alignment horizontal="right"/>
    </xf>
    <xf numFmtId="0" fontId="6" fillId="12" borderId="0" xfId="2" applyFont="1" applyFill="1"/>
    <xf numFmtId="169" fontId="1" fillId="4" borderId="11" xfId="2" applyNumberFormat="1" applyFill="1" applyBorder="1"/>
    <xf numFmtId="169" fontId="1" fillId="0" borderId="0" xfId="2" applyNumberFormat="1" applyFill="1"/>
    <xf numFmtId="169" fontId="6" fillId="2" borderId="0" xfId="2" applyNumberFormat="1" applyFont="1" applyFill="1"/>
    <xf numFmtId="169" fontId="6" fillId="12" borderId="0" xfId="2" applyNumberFormat="1" applyFont="1" applyFill="1"/>
    <xf numFmtId="0" fontId="20" fillId="0" borderId="0" xfId="2" applyFont="1"/>
    <xf numFmtId="0" fontId="1" fillId="0" borderId="0" xfId="2" applyAlignment="1">
      <alignment horizontal="right" indent="1"/>
    </xf>
    <xf numFmtId="0" fontId="1" fillId="9" borderId="3" xfId="2" applyFill="1" applyBorder="1"/>
    <xf numFmtId="0" fontId="1" fillId="9" borderId="4" xfId="2" applyFont="1" applyFill="1" applyBorder="1" applyAlignment="1">
      <alignment horizontal="left" indent="1"/>
    </xf>
    <xf numFmtId="0" fontId="1" fillId="9" borderId="4" xfId="2" applyFill="1" applyBorder="1"/>
    <xf numFmtId="0" fontId="1" fillId="9" borderId="5" xfId="2" applyFill="1" applyBorder="1"/>
    <xf numFmtId="0" fontId="1" fillId="9" borderId="6" xfId="2" applyFill="1" applyBorder="1"/>
    <xf numFmtId="0" fontId="1" fillId="9" borderId="0" xfId="2" applyFont="1" applyFill="1" applyBorder="1" applyAlignment="1">
      <alignment horizontal="left" indent="1"/>
    </xf>
    <xf numFmtId="0" fontId="1" fillId="9" borderId="0" xfId="2" applyFill="1" applyBorder="1"/>
    <xf numFmtId="0" fontId="1" fillId="9" borderId="7" xfId="2" applyFill="1" applyBorder="1"/>
    <xf numFmtId="0" fontId="1" fillId="9" borderId="8" xfId="2" applyFill="1" applyBorder="1"/>
    <xf numFmtId="0" fontId="1" fillId="9" borderId="2" xfId="2" applyFont="1" applyFill="1" applyBorder="1" applyAlignment="1">
      <alignment horizontal="left" indent="2"/>
    </xf>
    <xf numFmtId="0" fontId="1" fillId="9" borderId="2" xfId="2" applyFill="1" applyBorder="1"/>
    <xf numFmtId="0" fontId="1" fillId="9" borderId="9" xfId="2" applyFill="1" applyBorder="1"/>
    <xf numFmtId="0" fontId="13" fillId="0" borderId="0" xfId="0" quotePrefix="1" applyFont="1"/>
    <xf numFmtId="0" fontId="8" fillId="0" borderId="0" xfId="2" applyFont="1"/>
    <xf numFmtId="0" fontId="9" fillId="0" borderId="0" xfId="2" applyFont="1"/>
    <xf numFmtId="166" fontId="9" fillId="0" borderId="0" xfId="2" applyNumberFormat="1" applyFont="1"/>
    <xf numFmtId="165" fontId="9" fillId="0" borderId="0" xfId="2" applyNumberFormat="1" applyFont="1"/>
    <xf numFmtId="14" fontId="9" fillId="0" borderId="0" xfId="0" applyNumberFormat="1" applyFont="1"/>
    <xf numFmtId="22" fontId="9" fillId="0" borderId="0" xfId="2" applyNumberFormat="1" applyFont="1"/>
    <xf numFmtId="0" fontId="10" fillId="8" borderId="0" xfId="0" applyFont="1" applyFill="1"/>
    <xf numFmtId="0" fontId="27" fillId="8" borderId="0" xfId="0" applyFont="1" applyFill="1"/>
    <xf numFmtId="0" fontId="10" fillId="8" borderId="0" xfId="0" quotePrefix="1" applyFont="1" applyFill="1"/>
    <xf numFmtId="0" fontId="1" fillId="0" borderId="0" xfId="0" quotePrefix="1" applyFont="1"/>
    <xf numFmtId="0" fontId="9" fillId="13" borderId="0" xfId="0" applyFont="1" applyFill="1"/>
    <xf numFmtId="0" fontId="9" fillId="0" borderId="0" xfId="0" applyFont="1" applyAlignment="1">
      <alignment wrapText="1"/>
    </xf>
    <xf numFmtId="0" fontId="9" fillId="13" borderId="0" xfId="0" applyFont="1" applyFill="1" applyAlignment="1">
      <alignment wrapText="1"/>
    </xf>
    <xf numFmtId="0" fontId="13" fillId="13" borderId="0" xfId="0" applyFont="1" applyFill="1"/>
    <xf numFmtId="3" fontId="0" fillId="0" borderId="0" xfId="0" applyNumberFormat="1"/>
    <xf numFmtId="9" fontId="0" fillId="0" borderId="0" xfId="0" applyNumberFormat="1"/>
    <xf numFmtId="0" fontId="0" fillId="0" borderId="0" xfId="0" quotePrefix="1"/>
    <xf numFmtId="0" fontId="0" fillId="14" borderId="0" xfId="0" applyFill="1"/>
    <xf numFmtId="0" fontId="0" fillId="0" borderId="0" xfId="0" quotePrefix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10" fontId="9" fillId="0" borderId="0" xfId="2" applyNumberFormat="1" applyFont="1"/>
    <xf numFmtId="170" fontId="9" fillId="0" borderId="0" xfId="2" applyNumberFormat="1" applyFont="1"/>
    <xf numFmtId="14" fontId="9" fillId="0" borderId="0" xfId="2" applyNumberFormat="1" applyFont="1"/>
    <xf numFmtId="167" fontId="9" fillId="0" borderId="0" xfId="2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170" fontId="0" fillId="0" borderId="0" xfId="0" applyNumberFormat="1"/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10</xdr:row>
      <xdr:rowOff>95250</xdr:rowOff>
    </xdr:from>
    <xdr:to>
      <xdr:col>2</xdr:col>
      <xdr:colOff>838200</xdr:colOff>
      <xdr:row>10</xdr:row>
      <xdr:rowOff>95250</xdr:rowOff>
    </xdr:to>
    <xdr:sp macro="" textlink="">
      <xdr:nvSpPr>
        <xdr:cNvPr id="19925" name="Line 1"/>
        <xdr:cNvSpPr>
          <a:spLocks noChangeShapeType="1"/>
        </xdr:cNvSpPr>
      </xdr:nvSpPr>
      <xdr:spPr bwMode="auto">
        <a:xfrm>
          <a:off x="1514475" y="219075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847725</xdr:colOff>
      <xdr:row>11</xdr:row>
      <xdr:rowOff>95250</xdr:rowOff>
    </xdr:to>
    <xdr:sp macro="" textlink="">
      <xdr:nvSpPr>
        <xdr:cNvPr id="19926" name="Line 3"/>
        <xdr:cNvSpPr>
          <a:spLocks noChangeShapeType="1"/>
        </xdr:cNvSpPr>
      </xdr:nvSpPr>
      <xdr:spPr bwMode="auto">
        <a:xfrm>
          <a:off x="1524000" y="240030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238125</xdr:colOff>
      <xdr:row>12</xdr:row>
      <xdr:rowOff>104775</xdr:rowOff>
    </xdr:from>
    <xdr:to>
      <xdr:col>3</xdr:col>
      <xdr:colOff>28575</xdr:colOff>
      <xdr:row>12</xdr:row>
      <xdr:rowOff>104775</xdr:rowOff>
    </xdr:to>
    <xdr:sp macro="" textlink="">
      <xdr:nvSpPr>
        <xdr:cNvPr id="19927" name="Line 4"/>
        <xdr:cNvSpPr>
          <a:spLocks noChangeShapeType="1"/>
        </xdr:cNvSpPr>
      </xdr:nvSpPr>
      <xdr:spPr bwMode="auto">
        <a:xfrm>
          <a:off x="1562100" y="2619375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200025</xdr:colOff>
      <xdr:row>13</xdr:row>
      <xdr:rowOff>95250</xdr:rowOff>
    </xdr:from>
    <xdr:to>
      <xdr:col>2</xdr:col>
      <xdr:colOff>847725</xdr:colOff>
      <xdr:row>13</xdr:row>
      <xdr:rowOff>95250</xdr:rowOff>
    </xdr:to>
    <xdr:sp macro="" textlink="">
      <xdr:nvSpPr>
        <xdr:cNvPr id="19928" name="Line 5"/>
        <xdr:cNvSpPr>
          <a:spLocks noChangeShapeType="1"/>
        </xdr:cNvSpPr>
      </xdr:nvSpPr>
      <xdr:spPr bwMode="auto">
        <a:xfrm>
          <a:off x="1524000" y="281940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  <xdr:twoCellAnchor>
    <xdr:from>
      <xdr:col>2</xdr:col>
      <xdr:colOff>209550</xdr:colOff>
      <xdr:row>14</xdr:row>
      <xdr:rowOff>114300</xdr:rowOff>
    </xdr:from>
    <xdr:to>
      <xdr:col>2</xdr:col>
      <xdr:colOff>857250</xdr:colOff>
      <xdr:row>14</xdr:row>
      <xdr:rowOff>114300</xdr:rowOff>
    </xdr:to>
    <xdr:sp macro="" textlink="">
      <xdr:nvSpPr>
        <xdr:cNvPr id="19929" name="Line 7"/>
        <xdr:cNvSpPr>
          <a:spLocks noChangeShapeType="1"/>
        </xdr:cNvSpPr>
      </xdr:nvSpPr>
      <xdr:spPr bwMode="auto">
        <a:xfrm>
          <a:off x="1533525" y="3048000"/>
          <a:ext cx="647700" cy="0"/>
        </a:xfrm>
        <a:prstGeom prst="line">
          <a:avLst/>
        </a:prstGeom>
        <a:noFill/>
        <a:ln w="9525">
          <a:solidFill>
            <a:srgbClr val="0000FF"/>
          </a:solidFill>
          <a:round/>
          <a:headEnd type="triangle" w="med" len="med"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eek01demo-or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ek02+03demo-or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s (2)"/>
      <sheetName val="RunningSheet"/>
      <sheetName val="StuRec_1"/>
      <sheetName val="Dates"/>
      <sheetName val="ASX"/>
      <sheetName val="WebPark"/>
      <sheetName val="Trajectory"/>
      <sheetName val="Sheet1"/>
      <sheetName val="RegionalSales"/>
      <sheetName val="StuRec_2"/>
      <sheetName val="StuRec_list"/>
      <sheetName val="Dwarfness"/>
      <sheetName val="Conversions"/>
      <sheetName val="People"/>
      <sheetName val="PivotTableExample"/>
    </sheetNames>
    <sheetDataSet>
      <sheetData sheetId="0"/>
      <sheetData sheetId="1"/>
      <sheetData sheetId="2"/>
      <sheetData sheetId="3"/>
      <sheetData sheetId="4"/>
      <sheetData sheetId="5"/>
      <sheetData sheetId="6">
        <row r="19">
          <cell r="C19">
            <v>60</v>
          </cell>
        </row>
        <row r="20">
          <cell r="C20">
            <v>0.05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ningSheet"/>
      <sheetName val="StuRec"/>
      <sheetName val="Correlation"/>
      <sheetName val="Trendline"/>
      <sheetName val="CO2Trendline"/>
      <sheetName val="Equation"/>
      <sheetName val="Solver"/>
      <sheetName val="Surface"/>
      <sheetName val="Viscosity"/>
      <sheetName val="Matrix"/>
      <sheetName val="SimEqns"/>
      <sheetName val="Financial"/>
      <sheetName val="Data Table"/>
      <sheetName val="VLOOKUP"/>
      <sheetName val="Trendline-OLD2"/>
      <sheetName val="Eqn-OLD"/>
    </sheetNames>
    <sheetDataSet>
      <sheetData sheetId="0"/>
      <sheetData sheetId="1">
        <row r="2">
          <cell r="B2" t="str">
            <v>Name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G8">
            <v>0.5</v>
          </cell>
        </row>
        <row r="10">
          <cell r="G10">
            <v>10</v>
          </cell>
        </row>
        <row r="11">
          <cell r="G11">
            <v>0.5</v>
          </cell>
        </row>
        <row r="12">
          <cell r="G12">
            <v>0.5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14" sqref="G14"/>
    </sheetView>
  </sheetViews>
  <sheetFormatPr defaultRowHeight="12.75" x14ac:dyDescent="0.2"/>
  <cols>
    <col min="5" max="5" width="9.85546875" bestFit="1" customWidth="1"/>
  </cols>
  <sheetData>
    <row r="1" spans="1:7" ht="16.5" x14ac:dyDescent="0.3">
      <c r="A1" s="43" t="s">
        <v>94</v>
      </c>
      <c r="B1" s="19"/>
      <c r="C1" s="19"/>
      <c r="D1" s="19"/>
      <c r="E1" s="19"/>
      <c r="F1" s="19"/>
      <c r="G1" s="19"/>
    </row>
    <row r="2" spans="1:7" ht="16.5" x14ac:dyDescent="0.3">
      <c r="A2" s="2">
        <v>1</v>
      </c>
      <c r="B2" s="2">
        <v>1</v>
      </c>
      <c r="C2" s="2" t="s">
        <v>136</v>
      </c>
      <c r="D2" s="2" t="s">
        <v>137</v>
      </c>
      <c r="E2" s="105">
        <v>36892</v>
      </c>
      <c r="F2" s="2"/>
      <c r="G2" s="2">
        <v>1</v>
      </c>
    </row>
    <row r="3" spans="1:7" ht="16.5" x14ac:dyDescent="0.3">
      <c r="A3" s="2"/>
      <c r="B3" s="2">
        <v>2</v>
      </c>
      <c r="C3" s="2"/>
      <c r="D3" s="2"/>
      <c r="E3" s="2"/>
      <c r="F3" s="2"/>
      <c r="G3" s="2">
        <v>3</v>
      </c>
    </row>
    <row r="4" spans="1:7" ht="16.5" x14ac:dyDescent="0.3">
      <c r="A4" s="2"/>
      <c r="B4" s="2"/>
      <c r="C4" s="2"/>
      <c r="D4" s="2"/>
      <c r="E4" s="2"/>
      <c r="F4" s="2"/>
      <c r="G4" s="2">
        <v>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="110" zoomScaleNormal="110" workbookViewId="0">
      <selection activeCell="D9" sqref="D9"/>
    </sheetView>
  </sheetViews>
  <sheetFormatPr defaultRowHeight="12.75" x14ac:dyDescent="0.2"/>
  <cols>
    <col min="1" max="1" width="3.5703125" style="67" customWidth="1"/>
    <col min="2" max="2" width="2.5703125" style="67" customWidth="1"/>
    <col min="3" max="3" width="17.85546875" style="67" customWidth="1"/>
    <col min="4" max="4" width="10.7109375" style="67" bestFit="1" customWidth="1"/>
    <col min="5" max="5" width="9.140625" style="67"/>
    <col min="6" max="6" width="21.85546875" style="67" customWidth="1"/>
    <col min="7" max="7" width="15.85546875" style="67" customWidth="1"/>
    <col min="8" max="16384" width="9.140625" style="67"/>
  </cols>
  <sheetData>
    <row r="1" spans="3:8" x14ac:dyDescent="0.2">
      <c r="C1" s="68" t="s">
        <v>112</v>
      </c>
      <c r="D1" s="69"/>
      <c r="E1" s="69"/>
    </row>
    <row r="2" spans="3:8" x14ac:dyDescent="0.2">
      <c r="D2" s="70"/>
      <c r="E2" s="70"/>
    </row>
    <row r="3" spans="3:8" ht="13.5" thickBot="1" x14ac:dyDescent="0.25">
      <c r="C3" s="71" t="s">
        <v>113</v>
      </c>
    </row>
    <row r="4" spans="3:8" x14ac:dyDescent="0.2">
      <c r="C4" s="72" t="s">
        <v>114</v>
      </c>
      <c r="D4" s="73">
        <v>-8000</v>
      </c>
      <c r="E4" s="74" t="s">
        <v>115</v>
      </c>
    </row>
    <row r="5" spans="3:8" x14ac:dyDescent="0.2">
      <c r="C5" s="75" t="s">
        <v>185</v>
      </c>
      <c r="D5" s="76">
        <v>8.5000000000000006E-2</v>
      </c>
      <c r="F5" s="77"/>
    </row>
    <row r="6" spans="3:8" ht="13.5" thickBot="1" x14ac:dyDescent="0.25">
      <c r="C6" s="78" t="s">
        <v>116</v>
      </c>
      <c r="D6" s="79">
        <v>6</v>
      </c>
      <c r="E6" s="67" t="s">
        <v>117</v>
      </c>
    </row>
    <row r="8" spans="3:8" ht="13.5" thickBot="1" x14ac:dyDescent="0.25">
      <c r="C8" s="71" t="s">
        <v>118</v>
      </c>
      <c r="E8"/>
      <c r="F8" s="80" t="s">
        <v>119</v>
      </c>
      <c r="G8" s="81" t="s">
        <v>120</v>
      </c>
      <c r="H8"/>
    </row>
    <row r="9" spans="3:8" x14ac:dyDescent="0.2">
      <c r="C9" s="72" t="s">
        <v>121</v>
      </c>
      <c r="D9" s="82">
        <f>PMT(D5/12,D6*12,D4)</f>
        <v>142.22707692215911</v>
      </c>
      <c r="E9" s="83"/>
      <c r="F9" s="84">
        <f>D9*D6*12</f>
        <v>10240.349538395458</v>
      </c>
      <c r="G9" s="85">
        <f>F9+D4</f>
        <v>2240.3495383954578</v>
      </c>
    </row>
    <row r="10" spans="3:8" ht="13.5" thickBot="1" x14ac:dyDescent="0.25">
      <c r="C10" s="78" t="s">
        <v>122</v>
      </c>
      <c r="D10"/>
      <c r="E10" s="83"/>
      <c r="F10" s="84"/>
      <c r="G10" s="85"/>
    </row>
    <row r="12" spans="3:8" x14ac:dyDescent="0.2">
      <c r="D12" s="86" t="s">
        <v>123</v>
      </c>
      <c r="G12" s="86" t="s">
        <v>124</v>
      </c>
    </row>
    <row r="13" spans="3:8" x14ac:dyDescent="0.2">
      <c r="C13" s="87" t="s">
        <v>125</v>
      </c>
      <c r="D13" s="67" t="s">
        <v>126</v>
      </c>
      <c r="G13" s="67" t="s">
        <v>127</v>
      </c>
    </row>
    <row r="14" spans="3:8" x14ac:dyDescent="0.2">
      <c r="C14" s="87" t="s">
        <v>128</v>
      </c>
      <c r="D14" s="67" t="s">
        <v>129</v>
      </c>
      <c r="G14" s="67" t="s">
        <v>130</v>
      </c>
    </row>
    <row r="15" spans="3:8" x14ac:dyDescent="0.2">
      <c r="C15" s="87" t="s">
        <v>131</v>
      </c>
      <c r="D15" s="67" t="s">
        <v>132</v>
      </c>
    </row>
    <row r="17" spans="2:9" x14ac:dyDescent="0.2">
      <c r="B17" s="88"/>
      <c r="C17" s="89" t="s">
        <v>133</v>
      </c>
      <c r="D17" s="90"/>
      <c r="E17" s="90"/>
      <c r="F17" s="90"/>
      <c r="G17" s="90"/>
      <c r="H17" s="90"/>
      <c r="I17" s="91"/>
    </row>
    <row r="18" spans="2:9" x14ac:dyDescent="0.2">
      <c r="B18" s="92"/>
      <c r="C18" s="93"/>
      <c r="D18" s="94"/>
      <c r="E18" s="94"/>
      <c r="F18" s="94"/>
      <c r="G18" s="94"/>
      <c r="H18" s="94"/>
      <c r="I18" s="95"/>
    </row>
    <row r="19" spans="2:9" x14ac:dyDescent="0.2">
      <c r="B19" s="96"/>
      <c r="C19" s="97"/>
      <c r="D19" s="98"/>
      <c r="E19" s="98"/>
      <c r="F19" s="98"/>
      <c r="G19" s="98"/>
      <c r="H19" s="98"/>
      <c r="I19" s="99"/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16" sqref="H16"/>
    </sheetView>
  </sheetViews>
  <sheetFormatPr defaultRowHeight="12.75" x14ac:dyDescent="0.2"/>
  <cols>
    <col min="8" max="8" width="28.5703125" customWidth="1"/>
  </cols>
  <sheetData>
    <row r="1" spans="1:8" x14ac:dyDescent="0.2">
      <c r="A1">
        <v>5</v>
      </c>
      <c r="B1" s="133">
        <v>20</v>
      </c>
      <c r="C1">
        <f>hours*payrate</f>
        <v>100</v>
      </c>
      <c r="E1" s="134" t="s">
        <v>191</v>
      </c>
      <c r="F1" s="135"/>
      <c r="G1" s="135"/>
      <c r="H1" s="135"/>
    </row>
    <row r="2" spans="1:8" x14ac:dyDescent="0.2">
      <c r="E2" s="135"/>
      <c r="F2" s="135"/>
      <c r="G2" s="135"/>
      <c r="H2" s="135"/>
    </row>
    <row r="3" spans="1:8" x14ac:dyDescent="0.2">
      <c r="E3" s="135"/>
      <c r="F3" s="135"/>
      <c r="G3" s="135"/>
      <c r="H3" s="135"/>
    </row>
    <row r="4" spans="1:8" x14ac:dyDescent="0.2">
      <c r="A4" s="121" t="s">
        <v>186</v>
      </c>
      <c r="B4" s="121" t="s">
        <v>187</v>
      </c>
    </row>
    <row r="5" spans="1:8" x14ac:dyDescent="0.2">
      <c r="A5" s="121" t="s">
        <v>8</v>
      </c>
      <c r="B5">
        <v>57</v>
      </c>
    </row>
    <row r="6" spans="1:8" x14ac:dyDescent="0.2">
      <c r="A6" s="121" t="s">
        <v>188</v>
      </c>
      <c r="B6">
        <v>68</v>
      </c>
    </row>
    <row r="7" spans="1:8" x14ac:dyDescent="0.2">
      <c r="A7" s="121" t="s">
        <v>189</v>
      </c>
      <c r="B7">
        <v>87</v>
      </c>
    </row>
    <row r="8" spans="1:8" x14ac:dyDescent="0.2">
      <c r="A8" s="121" t="s">
        <v>190</v>
      </c>
      <c r="B8">
        <v>82</v>
      </c>
    </row>
  </sheetData>
  <mergeCells count="1">
    <mergeCell ref="E1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C8" sqref="C8"/>
    </sheetView>
  </sheetViews>
  <sheetFormatPr defaultRowHeight="12.75" x14ac:dyDescent="0.2"/>
  <cols>
    <col min="1" max="1" width="20" customWidth="1"/>
    <col min="2" max="2" width="17" customWidth="1"/>
  </cols>
  <sheetData>
    <row r="1" spans="1:2" x14ac:dyDescent="0.2">
      <c r="A1" t="s">
        <v>168</v>
      </c>
    </row>
    <row r="2" spans="1:2" x14ac:dyDescent="0.2">
      <c r="A2">
        <v>3</v>
      </c>
      <c r="B2">
        <v>4</v>
      </c>
    </row>
    <row r="3" spans="1:2" x14ac:dyDescent="0.2">
      <c r="A3">
        <v>5</v>
      </c>
      <c r="B3">
        <v>7</v>
      </c>
    </row>
    <row r="6" spans="1:2" x14ac:dyDescent="0.2">
      <c r="A6" t="s">
        <v>169</v>
      </c>
    </row>
    <row r="7" spans="1:2" x14ac:dyDescent="0.2">
      <c r="A7">
        <v>10</v>
      </c>
    </row>
    <row r="8" spans="1:2" x14ac:dyDescent="0.2">
      <c r="A8">
        <v>5</v>
      </c>
    </row>
    <row r="9" spans="1:2" x14ac:dyDescent="0.2">
      <c r="A9">
        <v>2</v>
      </c>
    </row>
    <row r="10" spans="1:2" x14ac:dyDescent="0.2">
      <c r="A10">
        <v>4</v>
      </c>
    </row>
    <row r="13" spans="1:2" x14ac:dyDescent="0.2">
      <c r="B13" s="110" t="s">
        <v>141</v>
      </c>
    </row>
    <row r="14" spans="1:2" x14ac:dyDescent="0.2">
      <c r="B14" s="110" t="s">
        <v>142</v>
      </c>
    </row>
    <row r="15" spans="1:2" x14ac:dyDescent="0.2">
      <c r="B15" s="110" t="s">
        <v>143</v>
      </c>
    </row>
    <row r="16" spans="1:2" x14ac:dyDescent="0.2">
      <c r="B16" s="110" t="s">
        <v>144</v>
      </c>
    </row>
    <row r="17" spans="2:2" x14ac:dyDescent="0.2">
      <c r="B17" s="110" t="s">
        <v>145</v>
      </c>
    </row>
    <row r="18" spans="2:2" x14ac:dyDescent="0.2">
      <c r="B18" s="110" t="s">
        <v>146</v>
      </c>
    </row>
    <row r="19" spans="2:2" x14ac:dyDescent="0.2">
      <c r="B19" s="110" t="s">
        <v>147</v>
      </c>
    </row>
    <row r="20" spans="2:2" x14ac:dyDescent="0.2">
      <c r="B20" s="110" t="s">
        <v>148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B9" sqref="B9"/>
    </sheetView>
  </sheetViews>
  <sheetFormatPr defaultRowHeight="12.75" x14ac:dyDescent="0.2"/>
  <cols>
    <col min="1" max="1" width="16.28515625" customWidth="1"/>
    <col min="2" max="2" width="15.85546875" customWidth="1"/>
    <col min="4" max="4" width="17.85546875" bestFit="1" customWidth="1"/>
    <col min="5" max="5" width="21.5703125" customWidth="1"/>
    <col min="6" max="6" width="15.85546875" customWidth="1"/>
    <col min="7" max="7" width="13.85546875" customWidth="1"/>
  </cols>
  <sheetData>
    <row r="1" spans="1:7" ht="38.25" x14ac:dyDescent="0.2">
      <c r="A1" t="s">
        <v>181</v>
      </c>
      <c r="B1" t="s">
        <v>182</v>
      </c>
      <c r="C1" s="56" t="s">
        <v>173</v>
      </c>
      <c r="D1" s="56" t="s">
        <v>170</v>
      </c>
      <c r="E1" s="122" t="s">
        <v>180</v>
      </c>
      <c r="F1" s="120" t="s">
        <v>171</v>
      </c>
      <c r="G1" s="120" t="s">
        <v>172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G27" sqref="G27"/>
    </sheetView>
  </sheetViews>
  <sheetFormatPr defaultRowHeight="12.75" x14ac:dyDescent="0.2"/>
  <sheetData>
    <row r="1" spans="1:9" ht="16.5" x14ac:dyDescent="0.3">
      <c r="A1" s="19" t="s">
        <v>4</v>
      </c>
      <c r="B1" s="19" t="s">
        <v>5</v>
      </c>
      <c r="C1" s="19" t="s">
        <v>6</v>
      </c>
      <c r="D1" s="19" t="s">
        <v>7</v>
      </c>
      <c r="E1" s="19" t="s">
        <v>2</v>
      </c>
    </row>
    <row r="2" spans="1:9" ht="16.5" x14ac:dyDescent="0.3">
      <c r="A2" s="2" t="s">
        <v>10</v>
      </c>
      <c r="B2" s="2">
        <v>100</v>
      </c>
      <c r="C2" s="2">
        <v>85</v>
      </c>
      <c r="D2" s="2">
        <v>81</v>
      </c>
    </row>
    <row r="3" spans="1:9" ht="16.5" x14ac:dyDescent="0.3">
      <c r="A3" s="2" t="s">
        <v>8</v>
      </c>
      <c r="B3" s="2">
        <v>75</v>
      </c>
      <c r="C3" s="2">
        <v>87</v>
      </c>
      <c r="D3" s="2">
        <v>92</v>
      </c>
    </row>
    <row r="4" spans="1:9" ht="16.5" x14ac:dyDescent="0.3">
      <c r="A4" s="2" t="s">
        <v>9</v>
      </c>
      <c r="B4" s="2">
        <v>85</v>
      </c>
      <c r="C4" s="2">
        <v>92</v>
      </c>
      <c r="D4" s="2">
        <v>77</v>
      </c>
    </row>
    <row r="5" spans="1:9" ht="16.5" x14ac:dyDescent="0.3">
      <c r="A5" s="2" t="s">
        <v>11</v>
      </c>
      <c r="B5" s="2">
        <v>94</v>
      </c>
      <c r="C5" s="2">
        <v>62</v>
      </c>
      <c r="D5" s="2">
        <v>76</v>
      </c>
      <c r="I5" s="26"/>
    </row>
    <row r="6" spans="1:9" ht="16.5" x14ac:dyDescent="0.3">
      <c r="A6" s="2" t="s">
        <v>12</v>
      </c>
      <c r="B6" s="2">
        <v>64</v>
      </c>
      <c r="C6" s="2">
        <v>98</v>
      </c>
      <c r="D6" s="2">
        <v>83</v>
      </c>
      <c r="I6" s="67"/>
    </row>
    <row r="7" spans="1:9" ht="16.5" x14ac:dyDescent="0.3">
      <c r="A7" s="2"/>
      <c r="B7" s="2"/>
      <c r="C7" s="2"/>
      <c r="D7" s="2"/>
    </row>
    <row r="8" spans="1:9" ht="16.5" x14ac:dyDescent="0.3">
      <c r="A8" s="2" t="s">
        <v>20</v>
      </c>
      <c r="B8" s="26">
        <f>AVERAGE(B2,B6)</f>
        <v>82</v>
      </c>
      <c r="C8" s="26"/>
      <c r="D8" s="26"/>
    </row>
    <row r="15" spans="1:9" x14ac:dyDescent="0.2">
      <c r="A15" s="127" t="s">
        <v>174</v>
      </c>
      <c r="B15" s="128"/>
      <c r="C15" s="128"/>
      <c r="D15" s="128"/>
    </row>
    <row r="16" spans="1:9" x14ac:dyDescent="0.2">
      <c r="A16" s="128"/>
      <c r="B16" s="128"/>
      <c r="C16" s="128"/>
      <c r="D16" s="128"/>
    </row>
    <row r="17" spans="1:4" x14ac:dyDescent="0.2">
      <c r="A17" s="128"/>
      <c r="B17" s="128"/>
      <c r="C17" s="128"/>
      <c r="D17" s="128"/>
    </row>
    <row r="18" spans="1:4" x14ac:dyDescent="0.2">
      <c r="A18" s="128"/>
      <c r="B18" s="128"/>
      <c r="C18" s="128"/>
      <c r="D18" s="128"/>
    </row>
    <row r="19" spans="1:4" x14ac:dyDescent="0.2">
      <c r="A19" s="128"/>
      <c r="B19" s="128"/>
      <c r="C19" s="128"/>
      <c r="D19" s="128"/>
    </row>
  </sheetData>
  <mergeCells count="1">
    <mergeCell ref="A15:D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>
      <selection activeCell="C9" sqref="C9"/>
    </sheetView>
  </sheetViews>
  <sheetFormatPr defaultRowHeight="16.5" x14ac:dyDescent="0.3"/>
  <cols>
    <col min="1" max="1" width="17.28515625" style="102" customWidth="1"/>
    <col min="2" max="2" width="22" style="102" customWidth="1"/>
    <col min="3" max="3" width="16.42578125" style="104" customWidth="1"/>
    <col min="4" max="6" width="9.140625" style="102"/>
    <col min="7" max="7" width="13.7109375" style="102" bestFit="1" customWidth="1"/>
    <col min="8" max="16384" width="9.140625" style="102"/>
  </cols>
  <sheetData>
    <row r="1" spans="1:7" s="101" customFormat="1" x14ac:dyDescent="0.3">
      <c r="A1" s="102" t="s">
        <v>175</v>
      </c>
      <c r="B1" s="102">
        <v>1234.56</v>
      </c>
      <c r="C1"/>
      <c r="D1"/>
    </row>
    <row r="2" spans="1:7" x14ac:dyDescent="0.3">
      <c r="A2" s="102" t="s">
        <v>176</v>
      </c>
      <c r="B2" s="124">
        <v>1234.56</v>
      </c>
      <c r="C2"/>
      <c r="D2"/>
    </row>
    <row r="3" spans="1:7" x14ac:dyDescent="0.3">
      <c r="A3" s="102" t="s">
        <v>177</v>
      </c>
      <c r="B3" s="123">
        <v>1234.56</v>
      </c>
      <c r="C3"/>
      <c r="D3"/>
    </row>
    <row r="4" spans="1:7" x14ac:dyDescent="0.3">
      <c r="A4" s="102" t="s">
        <v>178</v>
      </c>
      <c r="B4" s="125">
        <v>43080</v>
      </c>
      <c r="C4"/>
      <c r="D4"/>
      <c r="G4" s="106"/>
    </row>
    <row r="5" spans="1:7" x14ac:dyDescent="0.3">
      <c r="A5" s="102" t="s">
        <v>179</v>
      </c>
      <c r="B5" s="126">
        <v>43080</v>
      </c>
      <c r="C5"/>
      <c r="D5"/>
      <c r="G5" s="103"/>
    </row>
    <row r="6" spans="1:7" x14ac:dyDescent="0.3">
      <c r="A6"/>
      <c r="B6"/>
      <c r="C6"/>
      <c r="D6"/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25"/>
  <sheetViews>
    <sheetView zoomScale="120" zoomScaleNormal="120" workbookViewId="0">
      <selection activeCell="L6" sqref="L6"/>
    </sheetView>
  </sheetViews>
  <sheetFormatPr defaultRowHeight="16.5" x14ac:dyDescent="0.3"/>
  <cols>
    <col min="1" max="1" width="12.140625" style="2" customWidth="1"/>
    <col min="2" max="4" width="9.140625" style="2"/>
    <col min="5" max="5" width="9" style="2" customWidth="1"/>
    <col min="6" max="6" width="9.5703125" style="2" customWidth="1"/>
    <col min="7" max="7" width="9.140625" style="2"/>
    <col min="8" max="8" width="9.140625" style="2" hidden="1" customWidth="1"/>
    <col min="9" max="16384" width="9.140625" style="2"/>
  </cols>
  <sheetData>
    <row r="1" spans="1:13" s="19" customFormat="1" x14ac:dyDescent="0.3">
      <c r="A1" s="19" t="s">
        <v>4</v>
      </c>
      <c r="B1" s="19" t="s">
        <v>5</v>
      </c>
      <c r="C1" s="19" t="s">
        <v>6</v>
      </c>
      <c r="D1" s="19" t="s">
        <v>7</v>
      </c>
      <c r="E1" s="19" t="s">
        <v>72</v>
      </c>
      <c r="F1" s="19" t="s">
        <v>73</v>
      </c>
      <c r="G1" s="19" t="s">
        <v>3</v>
      </c>
      <c r="H1" s="19" t="s">
        <v>78</v>
      </c>
    </row>
    <row r="2" spans="1:13" x14ac:dyDescent="0.3">
      <c r="A2" s="2" t="s">
        <v>10</v>
      </c>
      <c r="B2" s="2">
        <v>100</v>
      </c>
      <c r="C2" s="2">
        <v>85</v>
      </c>
      <c r="D2" s="2">
        <v>81</v>
      </c>
      <c r="E2" s="26"/>
      <c r="F2" s="5"/>
      <c r="H2" s="5" t="s">
        <v>74</v>
      </c>
      <c r="I2" s="111" t="s">
        <v>149</v>
      </c>
    </row>
    <row r="3" spans="1:13" x14ac:dyDescent="0.3">
      <c r="A3" s="2" t="s">
        <v>8</v>
      </c>
      <c r="B3" s="2">
        <v>75</v>
      </c>
      <c r="C3" s="2">
        <v>87</v>
      </c>
      <c r="D3" s="2">
        <v>92</v>
      </c>
      <c r="E3" s="26"/>
      <c r="F3" s="5"/>
      <c r="H3" s="2" t="s">
        <v>74</v>
      </c>
      <c r="I3" s="111" t="s">
        <v>150</v>
      </c>
    </row>
    <row r="4" spans="1:13" x14ac:dyDescent="0.3">
      <c r="A4" s="2" t="s">
        <v>9</v>
      </c>
      <c r="B4" s="2">
        <v>85</v>
      </c>
      <c r="C4" s="2">
        <v>92</v>
      </c>
      <c r="D4" s="2">
        <v>77</v>
      </c>
      <c r="E4" s="26"/>
      <c r="F4" s="5"/>
      <c r="H4" s="2" t="s">
        <v>76</v>
      </c>
      <c r="I4" s="111" t="s">
        <v>151</v>
      </c>
    </row>
    <row r="5" spans="1:13" x14ac:dyDescent="0.3">
      <c r="A5" s="2" t="s">
        <v>11</v>
      </c>
      <c r="B5" s="2">
        <v>94</v>
      </c>
      <c r="C5" s="2">
        <v>62</v>
      </c>
      <c r="D5" s="2">
        <v>76</v>
      </c>
      <c r="E5" s="26"/>
      <c r="F5" s="5"/>
      <c r="H5" s="2" t="s">
        <v>77</v>
      </c>
    </row>
    <row r="6" spans="1:13" x14ac:dyDescent="0.3">
      <c r="A6" s="2" t="s">
        <v>12</v>
      </c>
      <c r="B6" s="2">
        <v>64</v>
      </c>
      <c r="C6" s="2">
        <v>98</v>
      </c>
      <c r="D6" s="2">
        <v>83</v>
      </c>
      <c r="E6" s="26"/>
      <c r="F6" s="5"/>
      <c r="H6" s="2" t="s">
        <v>75</v>
      </c>
    </row>
    <row r="7" spans="1:13" x14ac:dyDescent="0.3">
      <c r="I7" s="112"/>
    </row>
    <row r="8" spans="1:13" x14ac:dyDescent="0.3">
      <c r="A8" s="2" t="s">
        <v>20</v>
      </c>
      <c r="B8" s="26"/>
      <c r="C8" s="26"/>
      <c r="D8" s="26"/>
    </row>
    <row r="10" spans="1:13" x14ac:dyDescent="0.3">
      <c r="A10" s="2" t="s">
        <v>21</v>
      </c>
      <c r="B10" s="63">
        <v>0.3</v>
      </c>
      <c r="C10" s="63">
        <v>0.2</v>
      </c>
      <c r="D10" s="63">
        <v>0.5</v>
      </c>
      <c r="E10" s="18"/>
    </row>
    <row r="11" spans="1:13" x14ac:dyDescent="0.3">
      <c r="A11" s="25" t="s">
        <v>95</v>
      </c>
    </row>
    <row r="12" spans="1:13" ht="49.5" x14ac:dyDescent="0.3">
      <c r="B12" s="27" t="s">
        <v>86</v>
      </c>
      <c r="C12" s="28"/>
      <c r="D12" s="28"/>
      <c r="E12" s="28"/>
      <c r="F12" s="28"/>
      <c r="G12" s="28"/>
      <c r="H12" s="28"/>
      <c r="I12" s="28"/>
      <c r="J12" s="28"/>
      <c r="K12" s="29"/>
      <c r="M12" s="113" t="s">
        <v>152</v>
      </c>
    </row>
    <row r="13" spans="1:13" x14ac:dyDescent="0.3">
      <c r="B13" s="33"/>
      <c r="C13" s="34" t="s">
        <v>96</v>
      </c>
      <c r="D13" s="34"/>
      <c r="E13" s="34"/>
      <c r="F13" s="34"/>
      <c r="G13" s="34"/>
      <c r="H13" s="34"/>
      <c r="I13" s="34"/>
      <c r="J13" s="34"/>
      <c r="K13" s="36"/>
    </row>
    <row r="14" spans="1:13" x14ac:dyDescent="0.3">
      <c r="B14" s="33"/>
      <c r="C14" s="34" t="s">
        <v>80</v>
      </c>
      <c r="D14" s="34"/>
      <c r="E14" s="34"/>
      <c r="F14" s="34"/>
      <c r="G14" s="34"/>
      <c r="H14" s="34"/>
      <c r="I14" s="34"/>
      <c r="J14" s="34"/>
      <c r="K14" s="35"/>
    </row>
    <row r="15" spans="1:13" x14ac:dyDescent="0.3">
      <c r="B15" s="33"/>
      <c r="C15" s="34" t="s">
        <v>81</v>
      </c>
      <c r="D15" s="34"/>
      <c r="E15" s="34"/>
      <c r="F15" s="34"/>
      <c r="G15" s="34"/>
      <c r="H15" s="34"/>
      <c r="I15" s="34"/>
      <c r="J15" s="34"/>
      <c r="K15" s="35"/>
    </row>
    <row r="16" spans="1:13" x14ac:dyDescent="0.3">
      <c r="B16" s="33"/>
      <c r="C16" s="34" t="s">
        <v>82</v>
      </c>
      <c r="D16" s="34"/>
      <c r="E16" s="34"/>
      <c r="F16" s="34"/>
      <c r="G16" s="34"/>
      <c r="H16" s="34"/>
      <c r="I16" s="34"/>
      <c r="J16" s="34"/>
      <c r="K16" s="35"/>
    </row>
    <row r="17" spans="2:11" x14ac:dyDescent="0.3">
      <c r="B17" s="33"/>
      <c r="C17" s="34" t="s">
        <v>85</v>
      </c>
      <c r="D17" s="34"/>
      <c r="E17" s="34"/>
      <c r="F17" s="34"/>
      <c r="G17" s="34"/>
      <c r="H17" s="34"/>
      <c r="I17" s="34"/>
      <c r="J17" s="34"/>
      <c r="K17" s="35"/>
    </row>
    <row r="18" spans="2:11" x14ac:dyDescent="0.3">
      <c r="B18" s="33"/>
      <c r="C18" s="34" t="s">
        <v>83</v>
      </c>
      <c r="D18" s="34"/>
      <c r="E18" s="34"/>
      <c r="F18" s="34"/>
      <c r="G18" s="34"/>
      <c r="H18" s="34"/>
      <c r="I18" s="34"/>
      <c r="J18" s="34"/>
      <c r="K18" s="35"/>
    </row>
    <row r="19" spans="2:11" x14ac:dyDescent="0.3">
      <c r="B19" s="33"/>
      <c r="C19" s="34" t="s">
        <v>84</v>
      </c>
      <c r="D19" s="34"/>
      <c r="E19" s="34"/>
      <c r="F19" s="34"/>
      <c r="G19" s="34"/>
      <c r="H19" s="34"/>
      <c r="I19" s="34"/>
      <c r="J19" s="34"/>
      <c r="K19" s="35"/>
    </row>
    <row r="20" spans="2:11" x14ac:dyDescent="0.3">
      <c r="B20" s="30"/>
      <c r="C20" s="31" t="s">
        <v>93</v>
      </c>
      <c r="D20" s="31"/>
      <c r="E20" s="31"/>
      <c r="F20" s="31"/>
      <c r="G20" s="31"/>
      <c r="H20" s="31"/>
      <c r="I20" s="31"/>
      <c r="J20" s="31"/>
      <c r="K20" s="32"/>
    </row>
    <row r="22" spans="2:11" x14ac:dyDescent="0.3">
      <c r="C22" s="38"/>
    </row>
    <row r="24" spans="2:11" x14ac:dyDescent="0.3">
      <c r="B24" s="42" t="s">
        <v>91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x14ac:dyDescent="0.3">
      <c r="B25" s="37" t="s">
        <v>92</v>
      </c>
      <c r="C25" s="31"/>
      <c r="D25" s="31"/>
      <c r="E25" s="31"/>
      <c r="F25" s="31"/>
      <c r="G25" s="31"/>
      <c r="H25" s="31"/>
      <c r="I25" s="31"/>
      <c r="J25" s="31"/>
      <c r="K25" s="32"/>
    </row>
  </sheetData>
  <phoneticPr fontId="7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31"/>
  <sheetViews>
    <sheetView workbookViewId="0">
      <selection activeCell="B11" sqref="B11"/>
    </sheetView>
  </sheetViews>
  <sheetFormatPr defaultRowHeight="16.5" x14ac:dyDescent="0.3"/>
  <cols>
    <col min="1" max="1" width="9.42578125" style="9" customWidth="1"/>
    <col min="2" max="2" width="10.42578125" style="4" customWidth="1"/>
    <col min="3" max="3" width="12.85546875" style="2" customWidth="1"/>
    <col min="4" max="9" width="9.140625" style="2"/>
    <col min="10" max="10" width="16.28515625" style="2" customWidth="1"/>
    <col min="11" max="16384" width="9.140625" style="2"/>
  </cols>
  <sheetData>
    <row r="1" spans="1:12" s="3" customFormat="1" x14ac:dyDescent="0.3">
      <c r="A1" s="11" t="s">
        <v>0</v>
      </c>
      <c r="B1" s="12" t="s">
        <v>13</v>
      </c>
      <c r="C1" s="13" t="s">
        <v>1</v>
      </c>
      <c r="H1" s="130" t="s">
        <v>183</v>
      </c>
      <c r="I1" s="129"/>
      <c r="J1" s="129"/>
    </row>
    <row r="2" spans="1:12" x14ac:dyDescent="0.3">
      <c r="A2" s="14" t="s">
        <v>14</v>
      </c>
      <c r="B2" s="15">
        <v>75</v>
      </c>
      <c r="C2" s="16">
        <v>19</v>
      </c>
      <c r="H2" s="129"/>
      <c r="I2" s="129"/>
      <c r="J2" s="129"/>
    </row>
    <row r="3" spans="1:12" x14ac:dyDescent="0.3">
      <c r="A3" s="14" t="s">
        <v>15</v>
      </c>
      <c r="B3" s="15" t="s">
        <v>19</v>
      </c>
      <c r="C3" s="16">
        <v>17</v>
      </c>
      <c r="H3" s="129"/>
      <c r="I3" s="129"/>
      <c r="J3" s="129"/>
    </row>
    <row r="4" spans="1:12" x14ac:dyDescent="0.3">
      <c r="A4" s="14" t="s">
        <v>11</v>
      </c>
      <c r="B4" s="15">
        <v>40</v>
      </c>
      <c r="C4" s="16">
        <v>8</v>
      </c>
      <c r="H4" s="129"/>
      <c r="I4" s="129"/>
      <c r="J4" s="129"/>
    </row>
    <row r="5" spans="1:12" x14ac:dyDescent="0.3">
      <c r="A5" s="14" t="s">
        <v>16</v>
      </c>
      <c r="B5" s="15"/>
      <c r="C5" s="16">
        <v>5</v>
      </c>
    </row>
    <row r="6" spans="1:12" x14ac:dyDescent="0.3">
      <c r="A6" s="14" t="s">
        <v>8</v>
      </c>
      <c r="B6" s="15">
        <v>66</v>
      </c>
      <c r="C6" s="16">
        <v>15</v>
      </c>
    </row>
    <row r="7" spans="1:12" x14ac:dyDescent="0.3">
      <c r="A7" s="14" t="s">
        <v>17</v>
      </c>
      <c r="B7" s="15" t="s">
        <v>19</v>
      </c>
      <c r="C7" s="16">
        <v>12</v>
      </c>
    </row>
    <row r="8" spans="1:12" x14ac:dyDescent="0.3">
      <c r="A8" s="14" t="s">
        <v>18</v>
      </c>
      <c r="B8" s="15">
        <v>78</v>
      </c>
      <c r="C8" s="16">
        <v>18</v>
      </c>
    </row>
    <row r="11" spans="1:12" x14ac:dyDescent="0.3">
      <c r="B11" s="20">
        <f>SUM(C2:C8)</f>
        <v>94</v>
      </c>
      <c r="D11" s="10" t="s">
        <v>69</v>
      </c>
      <c r="H11" s="27" t="s">
        <v>89</v>
      </c>
      <c r="I11" s="28"/>
      <c r="J11" s="28"/>
      <c r="K11" s="28"/>
      <c r="L11" s="29"/>
    </row>
    <row r="12" spans="1:12" x14ac:dyDescent="0.3">
      <c r="B12" s="20"/>
      <c r="D12" s="10" t="s">
        <v>87</v>
      </c>
      <c r="H12" s="30" t="s">
        <v>90</v>
      </c>
      <c r="I12" s="31"/>
      <c r="J12" s="31"/>
      <c r="K12" s="31"/>
      <c r="L12" s="32"/>
    </row>
    <row r="13" spans="1:12" x14ac:dyDescent="0.3">
      <c r="B13" s="20"/>
      <c r="D13" s="10" t="s">
        <v>88</v>
      </c>
    </row>
    <row r="14" spans="1:12" x14ac:dyDescent="0.3">
      <c r="B14" s="20"/>
      <c r="D14" s="10" t="s">
        <v>70</v>
      </c>
    </row>
    <row r="15" spans="1:12" x14ac:dyDescent="0.3">
      <c r="B15" s="20"/>
      <c r="D15" s="10" t="s">
        <v>71</v>
      </c>
    </row>
    <row r="17" spans="1:10" x14ac:dyDescent="0.3">
      <c r="A17" s="47" t="s">
        <v>98</v>
      </c>
      <c r="B17" s="48"/>
      <c r="C17" s="49"/>
      <c r="D17" s="49"/>
      <c r="E17" s="49"/>
      <c r="F17" s="49"/>
      <c r="G17" s="49"/>
      <c r="H17" s="49"/>
      <c r="I17" s="49"/>
      <c r="J17" s="50"/>
    </row>
    <row r="18" spans="1:10" x14ac:dyDescent="0.3">
      <c r="A18" s="51" t="s">
        <v>97</v>
      </c>
      <c r="B18" s="52"/>
      <c r="C18" s="53"/>
      <c r="D18" s="53"/>
      <c r="E18" s="53"/>
      <c r="F18" s="53"/>
      <c r="G18" s="53"/>
      <c r="H18" s="53"/>
      <c r="I18" s="53"/>
      <c r="J18" s="54"/>
    </row>
    <row r="21" spans="1:10" s="3" customFormat="1" x14ac:dyDescent="0.3">
      <c r="A21" s="21"/>
      <c r="B21" s="19"/>
    </row>
    <row r="22" spans="1:10" x14ac:dyDescent="0.3">
      <c r="A22" s="45"/>
      <c r="B22" s="46"/>
    </row>
    <row r="23" spans="1:10" x14ac:dyDescent="0.3">
      <c r="A23" s="45"/>
      <c r="B23" s="46"/>
    </row>
    <row r="24" spans="1:10" x14ac:dyDescent="0.3">
      <c r="A24" s="45"/>
      <c r="B24" s="46"/>
    </row>
    <row r="25" spans="1:10" x14ac:dyDescent="0.3">
      <c r="A25" s="45"/>
      <c r="B25" s="46"/>
    </row>
    <row r="26" spans="1:10" x14ac:dyDescent="0.3">
      <c r="A26" s="45"/>
      <c r="B26" s="46"/>
    </row>
    <row r="27" spans="1:10" x14ac:dyDescent="0.3">
      <c r="A27" s="45"/>
      <c r="B27" s="46"/>
    </row>
    <row r="28" spans="1:10" x14ac:dyDescent="0.3">
      <c r="A28" s="45"/>
      <c r="B28" s="46"/>
    </row>
    <row r="29" spans="1:10" x14ac:dyDescent="0.3">
      <c r="A29" s="45"/>
      <c r="B29" s="46"/>
    </row>
    <row r="30" spans="1:10" x14ac:dyDescent="0.3">
      <c r="A30" s="45"/>
      <c r="B30" s="46"/>
    </row>
    <row r="31" spans="1:10" x14ac:dyDescent="0.3">
      <c r="A31" s="45"/>
      <c r="B31" s="45"/>
    </row>
  </sheetData>
  <mergeCells count="1">
    <mergeCell ref="H1:J4"/>
  </mergeCells>
  <phoneticPr fontId="7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13" sqref="G13"/>
    </sheetView>
  </sheetViews>
  <sheetFormatPr defaultRowHeight="12.75" x14ac:dyDescent="0.2"/>
  <cols>
    <col min="1" max="1" width="14.140625" customWidth="1"/>
    <col min="2" max="2" width="34.42578125" customWidth="1"/>
    <col min="7" max="7" width="25.42578125" customWidth="1"/>
  </cols>
  <sheetData>
    <row r="1" spans="1:9" x14ac:dyDescent="0.2">
      <c r="A1" s="118" t="s">
        <v>154</v>
      </c>
      <c r="E1">
        <v>80</v>
      </c>
      <c r="F1">
        <v>20</v>
      </c>
      <c r="G1" s="117"/>
      <c r="H1" s="117"/>
      <c r="I1" s="119"/>
    </row>
    <row r="2" spans="1:9" x14ac:dyDescent="0.2">
      <c r="A2" s="115">
        <v>1000</v>
      </c>
      <c r="E2">
        <v>10</v>
      </c>
      <c r="F2">
        <v>20</v>
      </c>
      <c r="G2" s="117"/>
      <c r="H2" s="117"/>
      <c r="I2" s="119"/>
    </row>
    <row r="3" spans="1:9" x14ac:dyDescent="0.2">
      <c r="A3" s="115">
        <v>2000</v>
      </c>
      <c r="E3">
        <v>70</v>
      </c>
      <c r="F3">
        <v>10</v>
      </c>
      <c r="G3" s="117"/>
      <c r="H3" s="117"/>
      <c r="I3" s="119"/>
    </row>
    <row r="4" spans="1:9" x14ac:dyDescent="0.2">
      <c r="A4" s="116">
        <v>0.1</v>
      </c>
    </row>
    <row r="5" spans="1:9" x14ac:dyDescent="0.2">
      <c r="A5" s="116">
        <v>0.05</v>
      </c>
      <c r="G5" s="117" t="s">
        <v>160</v>
      </c>
    </row>
    <row r="6" spans="1:9" x14ac:dyDescent="0.2">
      <c r="A6">
        <v>250</v>
      </c>
      <c r="G6" s="117" t="s">
        <v>161</v>
      </c>
    </row>
    <row r="7" spans="1:9" x14ac:dyDescent="0.2">
      <c r="G7" s="119" t="s">
        <v>162</v>
      </c>
    </row>
    <row r="8" spans="1:9" x14ac:dyDescent="0.2">
      <c r="B8" s="117" t="s">
        <v>155</v>
      </c>
      <c r="C8" s="117"/>
    </row>
    <row r="9" spans="1:9" x14ac:dyDescent="0.2">
      <c r="B9" s="117" t="s">
        <v>156</v>
      </c>
    </row>
    <row r="10" spans="1:9" x14ac:dyDescent="0.2">
      <c r="B10" s="117" t="s">
        <v>157</v>
      </c>
      <c r="C10" s="117"/>
    </row>
    <row r="11" spans="1:9" x14ac:dyDescent="0.2">
      <c r="B11" s="117" t="s">
        <v>158</v>
      </c>
      <c r="C11" s="117"/>
    </row>
    <row r="12" spans="1:9" x14ac:dyDescent="0.2">
      <c r="B12" s="117" t="s">
        <v>159</v>
      </c>
      <c r="C12" s="11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X54"/>
  <sheetViews>
    <sheetView topLeftCell="A4" zoomScaleNormal="100" workbookViewId="0">
      <selection activeCell="L17" sqref="L17"/>
    </sheetView>
  </sheetViews>
  <sheetFormatPr defaultRowHeight="12.75" x14ac:dyDescent="0.2"/>
  <cols>
    <col min="1" max="1" width="12" style="22" customWidth="1"/>
    <col min="2" max="2" width="11" customWidth="1"/>
    <col min="3" max="3" width="6.5703125" customWidth="1"/>
    <col min="4" max="4" width="7.42578125" customWidth="1"/>
    <col min="5" max="5" width="12" customWidth="1"/>
    <col min="7" max="7" width="7.28515625" customWidth="1"/>
    <col min="8" max="8" width="8.28515625" customWidth="1"/>
    <col min="9" max="9" width="8.5703125" customWidth="1"/>
    <col min="10" max="10" width="12.85546875" style="22" customWidth="1"/>
    <col min="11" max="11" width="10.42578125" style="25" customWidth="1"/>
    <col min="12" max="13" width="9.140625" style="25" customWidth="1"/>
  </cols>
  <sheetData>
    <row r="1" spans="1:20" x14ac:dyDescent="0.2">
      <c r="D1" s="44" t="s">
        <v>99</v>
      </c>
      <c r="E1" s="17">
        <v>0.4</v>
      </c>
      <c r="F1" s="17">
        <f>(1-E1)</f>
        <v>0.6</v>
      </c>
    </row>
    <row r="2" spans="1:20" x14ac:dyDescent="0.2">
      <c r="A2" s="23" t="s">
        <v>22</v>
      </c>
      <c r="B2" s="6" t="s">
        <v>0</v>
      </c>
      <c r="C2" s="7" t="s">
        <v>67</v>
      </c>
      <c r="D2" s="7" t="s">
        <v>79</v>
      </c>
      <c r="E2" s="7" t="s">
        <v>68</v>
      </c>
      <c r="F2" s="7" t="s">
        <v>23</v>
      </c>
      <c r="G2" s="7" t="s">
        <v>2</v>
      </c>
      <c r="H2" s="6" t="s">
        <v>3</v>
      </c>
      <c r="I2" s="40"/>
      <c r="J2" s="41" t="s">
        <v>111</v>
      </c>
      <c r="K2" s="40" t="s">
        <v>134</v>
      </c>
      <c r="M2" s="131" t="s">
        <v>184</v>
      </c>
      <c r="N2" s="132"/>
      <c r="O2" s="132"/>
      <c r="P2" s="132"/>
      <c r="Q2" s="132"/>
      <c r="R2" s="132"/>
      <c r="S2" s="132"/>
      <c r="T2" s="132"/>
    </row>
    <row r="3" spans="1:20" x14ac:dyDescent="0.2">
      <c r="A3" s="24">
        <v>59231727</v>
      </c>
      <c r="B3" s="1" t="s">
        <v>36</v>
      </c>
      <c r="C3" s="1">
        <v>20</v>
      </c>
      <c r="D3" s="1">
        <v>30</v>
      </c>
      <c r="E3" s="1">
        <f t="shared" ref="E3:E45" si="0">C3+D3</f>
        <v>50</v>
      </c>
      <c r="F3" s="1">
        <v>80</v>
      </c>
      <c r="G3" s="1">
        <f t="shared" ref="G3:G45" si="1">(E3*$E$1)+(F3*$F$1)</f>
        <v>68</v>
      </c>
      <c r="H3" s="8"/>
      <c r="M3" s="132"/>
      <c r="N3" s="132"/>
      <c r="O3" s="132"/>
      <c r="P3" s="132"/>
      <c r="Q3" s="132"/>
      <c r="R3" s="132"/>
      <c r="S3" s="132"/>
      <c r="T3" s="132"/>
    </row>
    <row r="4" spans="1:20" x14ac:dyDescent="0.2">
      <c r="A4" s="24">
        <v>59542174</v>
      </c>
      <c r="B4" s="1" t="s">
        <v>43</v>
      </c>
      <c r="C4" s="1">
        <v>6</v>
      </c>
      <c r="D4" s="1">
        <v>19</v>
      </c>
      <c r="E4" s="1">
        <f t="shared" si="0"/>
        <v>25</v>
      </c>
      <c r="F4" s="1">
        <v>83</v>
      </c>
      <c r="G4" s="1">
        <f t="shared" si="1"/>
        <v>59.8</v>
      </c>
      <c r="H4" s="8"/>
      <c r="K4" s="57"/>
      <c r="L4" s="58"/>
      <c r="M4" s="58"/>
      <c r="N4" s="59"/>
      <c r="O4" s="59"/>
      <c r="P4" s="59"/>
    </row>
    <row r="5" spans="1:20" x14ac:dyDescent="0.2">
      <c r="A5" s="24">
        <v>59602854</v>
      </c>
      <c r="B5" s="1" t="s">
        <v>46</v>
      </c>
      <c r="C5" s="1">
        <v>14</v>
      </c>
      <c r="D5" s="1">
        <v>12</v>
      </c>
      <c r="E5" s="1">
        <f t="shared" si="0"/>
        <v>26</v>
      </c>
      <c r="F5" s="1">
        <v>89</v>
      </c>
      <c r="G5" s="1">
        <f t="shared" si="1"/>
        <v>63.8</v>
      </c>
      <c r="H5" s="8"/>
      <c r="K5" s="58"/>
      <c r="L5" s="58"/>
      <c r="M5" s="58"/>
      <c r="N5" s="59"/>
      <c r="O5" s="59"/>
      <c r="P5" s="59"/>
    </row>
    <row r="6" spans="1:20" x14ac:dyDescent="0.2">
      <c r="A6" s="24">
        <v>40849710</v>
      </c>
      <c r="B6" s="1" t="s">
        <v>29</v>
      </c>
      <c r="C6" s="1">
        <v>3</v>
      </c>
      <c r="D6" s="1">
        <v>52</v>
      </c>
      <c r="E6" s="1">
        <f t="shared" si="0"/>
        <v>55</v>
      </c>
      <c r="F6" s="1">
        <v>58</v>
      </c>
      <c r="G6" s="1">
        <f t="shared" si="1"/>
        <v>56.8</v>
      </c>
      <c r="H6" s="8"/>
      <c r="K6" s="58"/>
      <c r="L6" s="58"/>
      <c r="M6" s="58"/>
      <c r="N6" s="59"/>
      <c r="O6" s="59"/>
      <c r="P6" s="59"/>
    </row>
    <row r="7" spans="1:20" x14ac:dyDescent="0.2">
      <c r="A7" s="24">
        <v>33481845</v>
      </c>
      <c r="B7" s="1" t="s">
        <v>28</v>
      </c>
      <c r="C7" s="1">
        <v>12</v>
      </c>
      <c r="D7" s="1">
        <v>29</v>
      </c>
      <c r="E7" s="1">
        <f t="shared" si="0"/>
        <v>41</v>
      </c>
      <c r="F7" s="1">
        <v>89</v>
      </c>
      <c r="G7" s="1">
        <f t="shared" si="1"/>
        <v>69.8</v>
      </c>
      <c r="H7" s="8"/>
      <c r="K7" s="58"/>
      <c r="L7" s="58"/>
      <c r="M7" s="58"/>
      <c r="N7" s="66"/>
      <c r="O7" s="59"/>
      <c r="P7" s="59"/>
    </row>
    <row r="8" spans="1:20" x14ac:dyDescent="0.2">
      <c r="A8" s="24">
        <v>60349877</v>
      </c>
      <c r="B8" s="1" t="s">
        <v>59</v>
      </c>
      <c r="C8" s="1">
        <v>1</v>
      </c>
      <c r="D8" s="1">
        <v>8</v>
      </c>
      <c r="E8" s="1">
        <f t="shared" si="0"/>
        <v>9</v>
      </c>
      <c r="F8" s="1">
        <v>27</v>
      </c>
      <c r="G8" s="1">
        <f t="shared" si="1"/>
        <v>19.8</v>
      </c>
      <c r="H8" s="8"/>
      <c r="K8" s="58"/>
      <c r="L8" s="58"/>
      <c r="M8" s="58"/>
      <c r="N8" s="66"/>
      <c r="O8" s="59"/>
      <c r="P8" s="59">
        <v>0</v>
      </c>
      <c r="Q8" t="s">
        <v>163</v>
      </c>
    </row>
    <row r="9" spans="1:20" x14ac:dyDescent="0.2">
      <c r="A9" s="24">
        <v>59186002</v>
      </c>
      <c r="B9" s="1" t="s">
        <v>34</v>
      </c>
      <c r="C9" s="1">
        <v>11</v>
      </c>
      <c r="D9" s="1">
        <v>33</v>
      </c>
      <c r="E9" s="1">
        <f t="shared" si="0"/>
        <v>44</v>
      </c>
      <c r="F9" s="1">
        <v>36</v>
      </c>
      <c r="G9" s="1">
        <f t="shared" si="1"/>
        <v>39.200000000000003</v>
      </c>
      <c r="H9" s="8"/>
      <c r="K9" s="58"/>
      <c r="L9" s="58"/>
      <c r="M9" s="58"/>
      <c r="N9" s="66"/>
      <c r="O9" s="59"/>
      <c r="P9" s="59">
        <v>50</v>
      </c>
      <c r="Q9" t="s">
        <v>164</v>
      </c>
    </row>
    <row r="10" spans="1:20" x14ac:dyDescent="0.2">
      <c r="A10" s="24">
        <v>59306924</v>
      </c>
      <c r="B10" s="1" t="s">
        <v>37</v>
      </c>
      <c r="C10" s="1">
        <v>6</v>
      </c>
      <c r="D10" s="1">
        <v>70</v>
      </c>
      <c r="E10" s="1">
        <f t="shared" si="0"/>
        <v>76</v>
      </c>
      <c r="F10" s="1">
        <v>63</v>
      </c>
      <c r="G10" s="1">
        <f t="shared" si="1"/>
        <v>68.2</v>
      </c>
      <c r="H10" s="8"/>
      <c r="K10" s="58"/>
      <c r="L10" s="58"/>
      <c r="M10" s="58"/>
      <c r="N10" s="66"/>
      <c r="O10" s="59"/>
      <c r="P10" s="59">
        <v>65</v>
      </c>
      <c r="Q10" t="s">
        <v>165</v>
      </c>
    </row>
    <row r="11" spans="1:20" x14ac:dyDescent="0.2">
      <c r="A11" s="24">
        <v>60698860</v>
      </c>
      <c r="B11" s="1" t="s">
        <v>66</v>
      </c>
      <c r="C11" s="1">
        <v>4</v>
      </c>
      <c r="D11" s="1">
        <v>54</v>
      </c>
      <c r="E11" s="1">
        <f t="shared" si="0"/>
        <v>58</v>
      </c>
      <c r="F11" s="1">
        <v>78</v>
      </c>
      <c r="G11" s="1">
        <f t="shared" si="1"/>
        <v>70</v>
      </c>
      <c r="H11" s="8"/>
      <c r="K11" s="58"/>
      <c r="L11" s="58"/>
      <c r="M11" s="58"/>
      <c r="N11" s="66"/>
      <c r="O11" s="59"/>
      <c r="P11" s="59">
        <v>75</v>
      </c>
      <c r="Q11" t="s">
        <v>166</v>
      </c>
    </row>
    <row r="12" spans="1:20" x14ac:dyDescent="0.2">
      <c r="A12" s="24">
        <v>60576007</v>
      </c>
      <c r="B12" s="1" t="s">
        <v>64</v>
      </c>
      <c r="C12" s="1">
        <v>11</v>
      </c>
      <c r="D12" s="1">
        <v>20</v>
      </c>
      <c r="E12" s="1">
        <f t="shared" si="0"/>
        <v>31</v>
      </c>
      <c r="F12" s="1">
        <v>31</v>
      </c>
      <c r="G12" s="1">
        <f t="shared" si="1"/>
        <v>31</v>
      </c>
      <c r="H12" s="8"/>
      <c r="K12" s="58"/>
      <c r="L12" s="58"/>
      <c r="M12" s="58"/>
      <c r="N12" s="59"/>
      <c r="O12" s="59"/>
      <c r="P12" s="59">
        <v>85</v>
      </c>
      <c r="Q12" t="s">
        <v>167</v>
      </c>
    </row>
    <row r="13" spans="1:20" x14ac:dyDescent="0.2">
      <c r="A13" s="24">
        <v>60058461</v>
      </c>
      <c r="B13" s="1" t="s">
        <v>54</v>
      </c>
      <c r="C13" s="1">
        <v>15</v>
      </c>
      <c r="D13" s="1">
        <v>63</v>
      </c>
      <c r="E13" s="1">
        <f t="shared" si="0"/>
        <v>78</v>
      </c>
      <c r="F13" s="1">
        <v>75</v>
      </c>
      <c r="G13" s="1">
        <f t="shared" si="1"/>
        <v>76.2</v>
      </c>
      <c r="H13" s="8"/>
      <c r="K13" s="58"/>
      <c r="L13" s="58"/>
      <c r="M13" s="58"/>
      <c r="N13" s="59"/>
      <c r="O13" s="59"/>
      <c r="P13" s="59"/>
    </row>
    <row r="14" spans="1:20" x14ac:dyDescent="0.2">
      <c r="A14" s="24">
        <v>59765519</v>
      </c>
      <c r="B14" s="1" t="s">
        <v>50</v>
      </c>
      <c r="C14" s="1">
        <v>4</v>
      </c>
      <c r="D14" s="1">
        <v>49</v>
      </c>
      <c r="E14" s="1">
        <f t="shared" si="0"/>
        <v>53</v>
      </c>
      <c r="F14" s="1">
        <v>34</v>
      </c>
      <c r="G14" s="1">
        <f t="shared" si="1"/>
        <v>41.6</v>
      </c>
      <c r="H14" s="8"/>
      <c r="K14" s="58"/>
      <c r="L14" s="58"/>
      <c r="M14" s="58"/>
      <c r="N14" s="59"/>
      <c r="O14" s="59"/>
      <c r="P14" s="59"/>
    </row>
    <row r="15" spans="1:20" x14ac:dyDescent="0.2">
      <c r="A15" s="24">
        <v>59342707</v>
      </c>
      <c r="B15" s="1" t="s">
        <v>38</v>
      </c>
      <c r="C15" s="1">
        <v>12</v>
      </c>
      <c r="D15" s="1">
        <v>48</v>
      </c>
      <c r="E15" s="1">
        <f t="shared" si="0"/>
        <v>60</v>
      </c>
      <c r="F15" s="1">
        <v>51</v>
      </c>
      <c r="G15" s="1">
        <f t="shared" si="1"/>
        <v>54.599999999999994</v>
      </c>
      <c r="H15" s="8"/>
      <c r="K15" s="58"/>
      <c r="L15" s="58"/>
      <c r="M15" s="58"/>
      <c r="N15" s="59">
        <v>0</v>
      </c>
      <c r="O15" s="59">
        <v>50</v>
      </c>
      <c r="P15" s="58">
        <v>65</v>
      </c>
      <c r="Q15" s="58">
        <v>75</v>
      </c>
      <c r="R15" s="58">
        <v>85</v>
      </c>
    </row>
    <row r="16" spans="1:20" x14ac:dyDescent="0.2">
      <c r="A16" s="24">
        <v>12345678</v>
      </c>
      <c r="B16" s="1" t="s">
        <v>24</v>
      </c>
      <c r="C16" s="1">
        <v>12</v>
      </c>
      <c r="D16" s="1">
        <v>31</v>
      </c>
      <c r="E16" s="1">
        <f t="shared" si="0"/>
        <v>43</v>
      </c>
      <c r="F16" s="1">
        <v>61</v>
      </c>
      <c r="G16" s="1">
        <f t="shared" si="1"/>
        <v>53.8</v>
      </c>
      <c r="H16" s="8"/>
      <c r="K16" s="58"/>
      <c r="L16" s="58"/>
      <c r="M16" s="58"/>
      <c r="N16" s="66" t="s">
        <v>163</v>
      </c>
      <c r="O16" s="66" t="s">
        <v>164</v>
      </c>
      <c r="P16" s="58" t="s">
        <v>165</v>
      </c>
      <c r="Q16" s="58" t="s">
        <v>166</v>
      </c>
      <c r="R16" s="58" t="s">
        <v>167</v>
      </c>
    </row>
    <row r="17" spans="1:16" x14ac:dyDescent="0.2">
      <c r="A17" s="24">
        <v>27385190</v>
      </c>
      <c r="B17" s="1" t="s">
        <v>27</v>
      </c>
      <c r="C17" s="1">
        <v>11</v>
      </c>
      <c r="D17" s="1">
        <v>59</v>
      </c>
      <c r="E17" s="1">
        <f t="shared" si="0"/>
        <v>70</v>
      </c>
      <c r="F17" s="1">
        <v>25</v>
      </c>
      <c r="G17" s="1">
        <f t="shared" si="1"/>
        <v>43</v>
      </c>
      <c r="H17" s="8"/>
      <c r="K17" s="58"/>
      <c r="L17" s="58"/>
      <c r="M17" s="58"/>
      <c r="N17" s="59"/>
      <c r="O17" s="59"/>
      <c r="P17" s="59"/>
    </row>
    <row r="18" spans="1:16" x14ac:dyDescent="0.2">
      <c r="A18" s="24">
        <v>60134319</v>
      </c>
      <c r="B18" s="1" t="s">
        <v>55</v>
      </c>
      <c r="C18" s="1">
        <v>12</v>
      </c>
      <c r="D18" s="1">
        <v>21</v>
      </c>
      <c r="E18" s="1">
        <f t="shared" si="0"/>
        <v>33</v>
      </c>
      <c r="F18" s="1">
        <v>79</v>
      </c>
      <c r="G18" s="1">
        <f t="shared" si="1"/>
        <v>60.6</v>
      </c>
      <c r="H18" s="8"/>
      <c r="K18" s="58"/>
      <c r="L18" s="58"/>
      <c r="M18" s="58"/>
      <c r="N18" s="59"/>
      <c r="O18" s="59"/>
      <c r="P18" s="59"/>
    </row>
    <row r="19" spans="1:16" x14ac:dyDescent="0.2">
      <c r="A19" s="24">
        <v>60241801</v>
      </c>
      <c r="B19" s="1" t="s">
        <v>57</v>
      </c>
      <c r="C19" s="1">
        <v>1</v>
      </c>
      <c r="D19" s="1">
        <v>42</v>
      </c>
      <c r="E19" s="1">
        <f t="shared" si="0"/>
        <v>43</v>
      </c>
      <c r="F19" s="1">
        <v>32</v>
      </c>
      <c r="G19" s="1">
        <f t="shared" si="1"/>
        <v>36.4</v>
      </c>
      <c r="H19" s="8"/>
      <c r="K19" s="58"/>
      <c r="L19" s="58"/>
      <c r="M19" s="60"/>
      <c r="N19" s="59"/>
      <c r="O19" s="59"/>
      <c r="P19" s="59"/>
    </row>
    <row r="20" spans="1:16" x14ac:dyDescent="0.2">
      <c r="A20" s="24">
        <v>60614777</v>
      </c>
      <c r="B20" s="1" t="s">
        <v>65</v>
      </c>
      <c r="C20" s="1">
        <v>5</v>
      </c>
      <c r="D20" s="1">
        <v>54</v>
      </c>
      <c r="E20" s="1">
        <f t="shared" si="0"/>
        <v>59</v>
      </c>
      <c r="F20" s="1">
        <v>71</v>
      </c>
      <c r="G20" s="1">
        <f t="shared" si="1"/>
        <v>66.2</v>
      </c>
      <c r="H20" s="8"/>
      <c r="K20" s="58"/>
      <c r="L20" s="58"/>
      <c r="M20" s="58"/>
      <c r="N20" s="59"/>
      <c r="O20" s="59"/>
      <c r="P20" s="59"/>
    </row>
    <row r="21" spans="1:16" x14ac:dyDescent="0.2">
      <c r="A21" s="24">
        <v>59674310</v>
      </c>
      <c r="B21" s="1" t="s">
        <v>49</v>
      </c>
      <c r="C21" s="1">
        <v>8</v>
      </c>
      <c r="D21" s="1">
        <v>59</v>
      </c>
      <c r="E21" s="1">
        <f t="shared" si="0"/>
        <v>67</v>
      </c>
      <c r="F21" s="1">
        <v>46</v>
      </c>
      <c r="G21" s="1">
        <f t="shared" si="1"/>
        <v>54.4</v>
      </c>
      <c r="H21" s="8"/>
      <c r="K21" s="58"/>
      <c r="L21" s="58"/>
      <c r="M21" s="58"/>
      <c r="N21" s="59"/>
      <c r="O21" s="59"/>
      <c r="P21" s="59"/>
    </row>
    <row r="22" spans="1:16" x14ac:dyDescent="0.2">
      <c r="A22" s="24">
        <v>14078150</v>
      </c>
      <c r="B22" s="1" t="s">
        <v>25</v>
      </c>
      <c r="C22" s="1">
        <v>5</v>
      </c>
      <c r="D22" s="1">
        <v>77</v>
      </c>
      <c r="E22" s="1">
        <f t="shared" si="0"/>
        <v>82</v>
      </c>
      <c r="F22" s="1">
        <v>54</v>
      </c>
      <c r="G22" s="1">
        <f t="shared" si="1"/>
        <v>65.2</v>
      </c>
      <c r="H22" s="8"/>
      <c r="K22" s="58"/>
      <c r="L22" s="58"/>
      <c r="M22" s="58"/>
      <c r="N22" s="59"/>
      <c r="O22" s="59"/>
      <c r="P22" s="59"/>
    </row>
    <row r="23" spans="1:16" x14ac:dyDescent="0.2">
      <c r="A23" s="24">
        <v>60289345</v>
      </c>
      <c r="B23" s="1" t="s">
        <v>58</v>
      </c>
      <c r="C23" s="1">
        <v>1</v>
      </c>
      <c r="D23" s="1">
        <v>48</v>
      </c>
      <c r="E23" s="1">
        <f t="shared" si="0"/>
        <v>49</v>
      </c>
      <c r="F23" s="1">
        <v>61</v>
      </c>
      <c r="G23" s="1">
        <f t="shared" si="1"/>
        <v>56.2</v>
      </c>
      <c r="H23" s="8"/>
      <c r="K23" s="61"/>
      <c r="L23" s="61"/>
      <c r="M23" s="61"/>
      <c r="N23" s="62"/>
      <c r="O23" s="62"/>
      <c r="P23" s="62"/>
    </row>
    <row r="24" spans="1:16" x14ac:dyDescent="0.2">
      <c r="A24" s="24">
        <v>59484205</v>
      </c>
      <c r="B24" s="1" t="s">
        <v>41</v>
      </c>
      <c r="C24" s="1">
        <v>10</v>
      </c>
      <c r="D24" s="1">
        <v>77</v>
      </c>
      <c r="E24" s="1">
        <f t="shared" si="0"/>
        <v>87</v>
      </c>
      <c r="F24" s="1">
        <v>39</v>
      </c>
      <c r="G24" s="1">
        <f t="shared" si="1"/>
        <v>58.2</v>
      </c>
      <c r="H24" s="8"/>
      <c r="K24" s="39"/>
    </row>
    <row r="25" spans="1:16" x14ac:dyDescent="0.2">
      <c r="A25" s="24">
        <v>59597187</v>
      </c>
      <c r="B25" s="1" t="s">
        <v>44</v>
      </c>
      <c r="C25" s="1">
        <v>12</v>
      </c>
      <c r="D25" s="1">
        <v>7</v>
      </c>
      <c r="E25" s="1">
        <f t="shared" si="0"/>
        <v>19</v>
      </c>
      <c r="F25" s="1">
        <v>71</v>
      </c>
      <c r="G25" s="1">
        <f t="shared" si="1"/>
        <v>50.2</v>
      </c>
      <c r="H25" s="8"/>
    </row>
    <row r="26" spans="1:16" x14ac:dyDescent="0.2">
      <c r="A26" s="24">
        <v>59601420</v>
      </c>
      <c r="B26" s="1" t="s">
        <v>45</v>
      </c>
      <c r="C26" s="1">
        <v>18</v>
      </c>
      <c r="D26" s="1">
        <v>29</v>
      </c>
      <c r="E26" s="1">
        <f t="shared" si="0"/>
        <v>47</v>
      </c>
      <c r="F26" s="1">
        <v>42</v>
      </c>
      <c r="G26" s="1">
        <f t="shared" si="1"/>
        <v>44</v>
      </c>
      <c r="H26" s="8"/>
    </row>
    <row r="27" spans="1:16" x14ac:dyDescent="0.2">
      <c r="A27" s="24">
        <v>59186747</v>
      </c>
      <c r="B27" s="1" t="s">
        <v>35</v>
      </c>
      <c r="C27" s="1">
        <v>4</v>
      </c>
      <c r="D27" s="1">
        <v>75</v>
      </c>
      <c r="E27" s="1">
        <f t="shared" si="0"/>
        <v>79</v>
      </c>
      <c r="F27" s="1">
        <v>85</v>
      </c>
      <c r="G27" s="1">
        <f t="shared" si="1"/>
        <v>82.6</v>
      </c>
      <c r="H27" s="8"/>
      <c r="L27" s="55" t="s">
        <v>102</v>
      </c>
    </row>
    <row r="28" spans="1:16" x14ac:dyDescent="0.2">
      <c r="A28" s="24">
        <v>48824900</v>
      </c>
      <c r="B28" s="1" t="s">
        <v>31</v>
      </c>
      <c r="C28" s="1">
        <v>10</v>
      </c>
      <c r="D28" s="1">
        <v>23</v>
      </c>
      <c r="E28" s="1">
        <f t="shared" si="0"/>
        <v>33</v>
      </c>
      <c r="F28" s="1">
        <v>82</v>
      </c>
      <c r="G28" s="1">
        <f t="shared" si="1"/>
        <v>62.4</v>
      </c>
      <c r="H28" s="8"/>
    </row>
    <row r="29" spans="1:16" x14ac:dyDescent="0.2">
      <c r="A29" s="24">
        <v>60432825</v>
      </c>
      <c r="B29" s="1" t="s">
        <v>61</v>
      </c>
      <c r="C29" s="1">
        <v>7</v>
      </c>
      <c r="D29" s="1">
        <v>75</v>
      </c>
      <c r="E29" s="1">
        <f t="shared" si="0"/>
        <v>82</v>
      </c>
      <c r="F29" s="1">
        <v>41</v>
      </c>
      <c r="G29" s="1">
        <f t="shared" si="1"/>
        <v>57.400000000000006</v>
      </c>
      <c r="H29" s="8"/>
      <c r="L29" s="25" t="s">
        <v>103</v>
      </c>
    </row>
    <row r="30" spans="1:16" x14ac:dyDescent="0.2">
      <c r="A30" s="24">
        <v>59615051</v>
      </c>
      <c r="B30" s="1" t="s">
        <v>47</v>
      </c>
      <c r="C30" s="1">
        <v>9</v>
      </c>
      <c r="D30" s="1">
        <v>49</v>
      </c>
      <c r="E30" s="1">
        <f t="shared" si="0"/>
        <v>58</v>
      </c>
      <c r="F30" s="1">
        <v>38</v>
      </c>
      <c r="G30" s="1">
        <f t="shared" si="1"/>
        <v>46</v>
      </c>
      <c r="H30" s="8"/>
    </row>
    <row r="31" spans="1:16" ht="15.75" x14ac:dyDescent="0.3">
      <c r="A31" s="24">
        <v>59132517</v>
      </c>
      <c r="B31" s="1" t="s">
        <v>33</v>
      </c>
      <c r="C31" s="1">
        <v>20</v>
      </c>
      <c r="D31" s="1">
        <v>64</v>
      </c>
      <c r="E31" s="1">
        <f t="shared" si="0"/>
        <v>84</v>
      </c>
      <c r="F31" s="1">
        <v>81</v>
      </c>
      <c r="G31" s="1">
        <f t="shared" si="1"/>
        <v>82.2</v>
      </c>
      <c r="H31" s="8"/>
      <c r="L31" s="25" t="s">
        <v>104</v>
      </c>
      <c r="O31" s="25" t="s">
        <v>100</v>
      </c>
    </row>
    <row r="32" spans="1:16" x14ac:dyDescent="0.2">
      <c r="A32" s="24">
        <v>59467636</v>
      </c>
      <c r="B32" s="1" t="s">
        <v>40</v>
      </c>
      <c r="C32" s="1">
        <v>14</v>
      </c>
      <c r="D32" s="1">
        <v>16</v>
      </c>
      <c r="E32" s="1">
        <f t="shared" si="0"/>
        <v>30</v>
      </c>
      <c r="F32" s="1">
        <v>31</v>
      </c>
      <c r="G32" s="1">
        <f t="shared" si="1"/>
        <v>30.599999999999998</v>
      </c>
      <c r="H32" s="8"/>
    </row>
    <row r="33" spans="1:24" ht="15.75" x14ac:dyDescent="0.3">
      <c r="A33" s="24">
        <v>59851707</v>
      </c>
      <c r="B33" s="1" t="s">
        <v>51</v>
      </c>
      <c r="C33" s="1">
        <v>3</v>
      </c>
      <c r="D33" s="1">
        <v>7</v>
      </c>
      <c r="E33" s="1">
        <f t="shared" si="0"/>
        <v>10</v>
      </c>
      <c r="F33" s="1">
        <v>73</v>
      </c>
      <c r="G33" s="1">
        <f t="shared" si="1"/>
        <v>47.8</v>
      </c>
      <c r="H33" s="8"/>
      <c r="L33" s="25" t="s">
        <v>105</v>
      </c>
      <c r="O33" s="25" t="s">
        <v>101</v>
      </c>
    </row>
    <row r="34" spans="1:24" x14ac:dyDescent="0.2">
      <c r="A34" s="24">
        <v>42769467</v>
      </c>
      <c r="B34" s="1" t="s">
        <v>30</v>
      </c>
      <c r="C34" s="1">
        <v>0</v>
      </c>
      <c r="D34" s="1">
        <v>74</v>
      </c>
      <c r="E34" s="1">
        <f t="shared" si="0"/>
        <v>74</v>
      </c>
      <c r="F34" s="1">
        <v>97</v>
      </c>
      <c r="G34" s="1">
        <f t="shared" si="1"/>
        <v>87.8</v>
      </c>
      <c r="H34" s="8"/>
    </row>
    <row r="35" spans="1:24" x14ac:dyDescent="0.2">
      <c r="A35" s="24">
        <v>59397054</v>
      </c>
      <c r="B35" s="1" t="s">
        <v>39</v>
      </c>
      <c r="C35" s="1">
        <v>0</v>
      </c>
      <c r="D35" s="1">
        <v>53</v>
      </c>
      <c r="E35" s="1">
        <f t="shared" si="0"/>
        <v>53</v>
      </c>
      <c r="F35" s="1">
        <v>43</v>
      </c>
      <c r="G35" s="1">
        <f t="shared" si="1"/>
        <v>47</v>
      </c>
      <c r="H35" s="8"/>
    </row>
    <row r="36" spans="1:24" x14ac:dyDescent="0.2">
      <c r="A36" s="24">
        <v>59931141</v>
      </c>
      <c r="B36" s="1" t="s">
        <v>52</v>
      </c>
      <c r="C36" s="1">
        <v>13</v>
      </c>
      <c r="D36" s="1">
        <v>26</v>
      </c>
      <c r="E36" s="1">
        <f t="shared" si="0"/>
        <v>39</v>
      </c>
      <c r="F36" s="1">
        <v>88</v>
      </c>
      <c r="G36" s="1">
        <f t="shared" si="1"/>
        <v>68.400000000000006</v>
      </c>
      <c r="H36" s="8"/>
      <c r="L36" s="114" t="s">
        <v>153</v>
      </c>
      <c r="M36" s="114"/>
    </row>
    <row r="37" spans="1:24" x14ac:dyDescent="0.2">
      <c r="A37" s="24">
        <v>20800934</v>
      </c>
      <c r="B37" s="1" t="s">
        <v>26</v>
      </c>
      <c r="C37" s="1">
        <v>10</v>
      </c>
      <c r="D37" s="1">
        <v>19</v>
      </c>
      <c r="E37" s="1">
        <f t="shared" si="0"/>
        <v>29</v>
      </c>
      <c r="F37" s="1">
        <v>99</v>
      </c>
      <c r="G37" s="1">
        <f t="shared" si="1"/>
        <v>71</v>
      </c>
      <c r="H37" s="8"/>
    </row>
    <row r="38" spans="1:24" x14ac:dyDescent="0.2">
      <c r="A38" s="24">
        <v>59626284</v>
      </c>
      <c r="B38" s="1" t="s">
        <v>48</v>
      </c>
      <c r="C38" s="1">
        <v>5</v>
      </c>
      <c r="D38" s="1">
        <v>43</v>
      </c>
      <c r="E38" s="1">
        <f t="shared" si="0"/>
        <v>48</v>
      </c>
      <c r="F38" s="1">
        <v>58</v>
      </c>
      <c r="G38" s="1">
        <f t="shared" si="1"/>
        <v>54</v>
      </c>
      <c r="H38" s="8"/>
      <c r="L38" s="100"/>
    </row>
    <row r="39" spans="1:24" ht="18" x14ac:dyDescent="0.25">
      <c r="A39" s="24">
        <v>51348642</v>
      </c>
      <c r="B39" s="1" t="s">
        <v>32</v>
      </c>
      <c r="C39" s="1">
        <v>8</v>
      </c>
      <c r="D39" s="1">
        <v>68</v>
      </c>
      <c r="E39" s="1">
        <f t="shared" si="0"/>
        <v>76</v>
      </c>
      <c r="F39" s="1">
        <v>72</v>
      </c>
      <c r="G39" s="1">
        <f t="shared" si="1"/>
        <v>73.599999999999994</v>
      </c>
      <c r="H39" s="8"/>
      <c r="L39" s="107" t="s">
        <v>139</v>
      </c>
      <c r="M39" s="107"/>
      <c r="N39" s="108"/>
      <c r="O39" s="108"/>
      <c r="P39" s="108"/>
      <c r="Q39" s="108"/>
      <c r="R39" s="108"/>
      <c r="S39" s="108"/>
      <c r="T39" s="108"/>
    </row>
    <row r="40" spans="1:24" ht="18" x14ac:dyDescent="0.25">
      <c r="A40" s="24">
        <v>59529576</v>
      </c>
      <c r="B40" s="1" t="s">
        <v>42</v>
      </c>
      <c r="C40" s="1">
        <v>13</v>
      </c>
      <c r="D40" s="1">
        <v>35</v>
      </c>
      <c r="E40" s="1">
        <f t="shared" si="0"/>
        <v>48</v>
      </c>
      <c r="F40" s="1">
        <v>96</v>
      </c>
      <c r="G40" s="1">
        <f t="shared" si="1"/>
        <v>76.8</v>
      </c>
      <c r="H40" s="8"/>
      <c r="L40" s="107" t="s">
        <v>138</v>
      </c>
      <c r="M40" s="107"/>
      <c r="N40" s="108"/>
      <c r="O40" s="108"/>
      <c r="P40" s="108"/>
      <c r="Q40" s="108"/>
      <c r="R40" s="108"/>
      <c r="S40" s="108"/>
      <c r="T40" s="108"/>
    </row>
    <row r="41" spans="1:24" ht="18" x14ac:dyDescent="0.25">
      <c r="A41" s="24">
        <v>59975603</v>
      </c>
      <c r="B41" s="1" t="s">
        <v>53</v>
      </c>
      <c r="C41" s="1">
        <v>5</v>
      </c>
      <c r="D41" s="1">
        <v>73</v>
      </c>
      <c r="E41" s="1">
        <f t="shared" si="0"/>
        <v>78</v>
      </c>
      <c r="F41" s="1">
        <v>78</v>
      </c>
      <c r="G41" s="1">
        <f t="shared" si="1"/>
        <v>78</v>
      </c>
      <c r="H41" s="8"/>
      <c r="L41" s="107" t="s">
        <v>140</v>
      </c>
      <c r="M41" s="107"/>
      <c r="N41" s="108"/>
      <c r="O41" s="108"/>
      <c r="P41" s="108"/>
      <c r="Q41" s="108"/>
      <c r="R41" s="108"/>
      <c r="S41" s="108"/>
      <c r="T41" s="108"/>
    </row>
    <row r="42" spans="1:24" ht="18" x14ac:dyDescent="0.25">
      <c r="A42" s="24">
        <v>60159638</v>
      </c>
      <c r="B42" s="1" t="s">
        <v>56</v>
      </c>
      <c r="C42" s="1">
        <v>17</v>
      </c>
      <c r="D42" s="1">
        <v>30</v>
      </c>
      <c r="E42" s="1">
        <f t="shared" si="0"/>
        <v>47</v>
      </c>
      <c r="F42" s="1">
        <v>27</v>
      </c>
      <c r="G42" s="1">
        <f t="shared" si="1"/>
        <v>35</v>
      </c>
      <c r="H42" s="8"/>
      <c r="L42" s="109" t="s">
        <v>135</v>
      </c>
      <c r="M42" s="107"/>
      <c r="N42" s="108"/>
      <c r="O42" s="108"/>
      <c r="P42" s="108"/>
      <c r="Q42" s="108"/>
      <c r="R42" s="108"/>
      <c r="S42" s="108"/>
      <c r="T42" s="108"/>
      <c r="U42" s="64"/>
      <c r="V42" s="64"/>
      <c r="W42" s="64"/>
      <c r="X42" s="64"/>
    </row>
    <row r="43" spans="1:24" x14ac:dyDescent="0.2">
      <c r="A43" s="24">
        <v>60447687</v>
      </c>
      <c r="B43" s="1" t="s">
        <v>62</v>
      </c>
      <c r="C43" s="1">
        <v>5</v>
      </c>
      <c r="D43" s="1">
        <v>18</v>
      </c>
      <c r="E43" s="1">
        <f t="shared" si="0"/>
        <v>23</v>
      </c>
      <c r="F43" s="1">
        <v>78</v>
      </c>
      <c r="G43" s="1">
        <f t="shared" si="1"/>
        <v>56</v>
      </c>
      <c r="H43" s="8"/>
    </row>
    <row r="44" spans="1:24" x14ac:dyDescent="0.2">
      <c r="A44" s="24">
        <v>60364208</v>
      </c>
      <c r="B44" s="1" t="s">
        <v>60</v>
      </c>
      <c r="C44" s="1">
        <v>15</v>
      </c>
      <c r="D44" s="1">
        <v>67</v>
      </c>
      <c r="E44" s="1">
        <f t="shared" si="0"/>
        <v>82</v>
      </c>
      <c r="F44" s="1">
        <v>92</v>
      </c>
      <c r="G44" s="1">
        <f t="shared" si="1"/>
        <v>88</v>
      </c>
      <c r="H44" s="8"/>
    </row>
    <row r="45" spans="1:24" x14ac:dyDescent="0.2">
      <c r="A45" s="24">
        <v>60529076</v>
      </c>
      <c r="B45" s="1" t="s">
        <v>63</v>
      </c>
      <c r="C45" s="1">
        <v>10</v>
      </c>
      <c r="D45" s="1">
        <v>76</v>
      </c>
      <c r="E45" s="1">
        <f t="shared" si="0"/>
        <v>86</v>
      </c>
      <c r="F45" s="1">
        <v>59</v>
      </c>
      <c r="G45" s="1">
        <f t="shared" si="1"/>
        <v>69.8</v>
      </c>
      <c r="H45" s="8"/>
    </row>
    <row r="49" spans="1:1" x14ac:dyDescent="0.2">
      <c r="A49" s="65" t="s">
        <v>72</v>
      </c>
    </row>
    <row r="50" spans="1:1" x14ac:dyDescent="0.2">
      <c r="A50" s="65" t="s">
        <v>106</v>
      </c>
    </row>
    <row r="51" spans="1:1" x14ac:dyDescent="0.2">
      <c r="A51" s="65" t="s">
        <v>107</v>
      </c>
    </row>
    <row r="52" spans="1:1" x14ac:dyDescent="0.2">
      <c r="A52" s="65" t="s">
        <v>108</v>
      </c>
    </row>
    <row r="53" spans="1:1" x14ac:dyDescent="0.2">
      <c r="A53" s="65" t="s">
        <v>109</v>
      </c>
    </row>
    <row r="54" spans="1:1" x14ac:dyDescent="0.2">
      <c r="A54" s="65" t="s">
        <v>110</v>
      </c>
    </row>
  </sheetData>
  <mergeCells count="1">
    <mergeCell ref="M2:T3"/>
  </mergeCells>
  <phoneticPr fontId="0" type="noConversion"/>
  <pageMargins left="0.75" right="0.75" top="1" bottom="1" header="0.5" footer="0.5"/>
  <pageSetup paperSize="9" orientation="portrait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Autofill</vt:lpstr>
      <vt:lpstr>Precedence</vt:lpstr>
      <vt:lpstr>Manageworksheet</vt:lpstr>
      <vt:lpstr>Copy and paste</vt:lpstr>
      <vt:lpstr>Format</vt:lpstr>
      <vt:lpstr>StuRec_1</vt:lpstr>
      <vt:lpstr>StuRec_2</vt:lpstr>
      <vt:lpstr>IF Function</vt:lpstr>
      <vt:lpstr>StuRec_list</vt:lpstr>
      <vt:lpstr>Financial</vt:lpstr>
      <vt:lpstr>Rangename</vt:lpstr>
      <vt:lpstr>hours</vt:lpstr>
      <vt:lpstr>payrate</vt:lpstr>
      <vt:lpstr>RANKING</vt:lpstr>
      <vt:lpstr>scores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</dc:creator>
  <cp:lastModifiedBy>weitao</cp:lastModifiedBy>
  <cp:lastPrinted>2011-07-19T10:27:49Z</cp:lastPrinted>
  <dcterms:created xsi:type="dcterms:W3CDTF">2005-05-02T16:36:03Z</dcterms:created>
  <dcterms:modified xsi:type="dcterms:W3CDTF">2017-02-27T04:25:35Z</dcterms:modified>
</cp:coreProperties>
</file>