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qwxu4\Documents\其他资料\lecture\Mine\lectures\week2\"/>
    </mc:Choice>
  </mc:AlternateContent>
  <bookViews>
    <workbookView xWindow="0" yWindow="75" windowWidth="12915" windowHeight="5985" tabRatio="780"/>
  </bookViews>
  <sheets>
    <sheet name="loans" sheetId="5720" r:id="rId1"/>
    <sheet name="College Majors" sheetId="5708" r:id="rId2"/>
    <sheet name="Scatter" sheetId="5711" r:id="rId3"/>
    <sheet name="Trendline" sheetId="5714" r:id="rId4"/>
    <sheet name="January Data" sheetId="5718" r:id="rId5"/>
    <sheet name="StuRec" sheetId="5719" r:id="rId6"/>
    <sheet name="Telstra" sheetId="5717" r:id="rId7"/>
  </sheets>
  <externalReferences>
    <externalReference r:id="rId8"/>
    <externalReference r:id="rId9"/>
    <externalReference r:id="rId10"/>
  </externalReferences>
  <definedNames>
    <definedName name="a" localSheetId="4">[1]Viscosity!$G$9</definedName>
    <definedName name="a" localSheetId="0">[1]Viscosity!$G$9</definedName>
    <definedName name="a" localSheetId="5">[1]Viscosity!$G$9</definedName>
    <definedName name="a">[2]Viscosity!$G$9</definedName>
    <definedName name="_xlnm.Database" localSheetId="0">#REF!</definedName>
    <definedName name="_xlnm.Database" localSheetId="5">#REF!</definedName>
    <definedName name="_xlnm.Database">#REF!</definedName>
    <definedName name="deltaT" localSheetId="0">#REF!</definedName>
    <definedName name="deltaT" localSheetId="5">#REF!</definedName>
    <definedName name="deltaT">#REF!</definedName>
    <definedName name="eta0" localSheetId="4">[1]Viscosity!$G$10</definedName>
    <definedName name="eta0" localSheetId="0">[1]Viscosity!$G$10</definedName>
    <definedName name="eta0" localSheetId="5">[1]Viscosity!$G$10</definedName>
    <definedName name="eta0">[2]Viscosity!$G$10</definedName>
    <definedName name="etainf" localSheetId="4">[1]Viscosity!$G$11</definedName>
    <definedName name="etainf" localSheetId="0">[1]Viscosity!$G$11</definedName>
    <definedName name="etainf" localSheetId="5">[1]Viscosity!$G$11</definedName>
    <definedName name="etainf">[2]Viscosity!$G$11</definedName>
    <definedName name="FilterData" localSheetId="0">#REF!</definedName>
    <definedName name="FilterData" localSheetId="5">#REF!</definedName>
    <definedName name="FilterData">#REF!</definedName>
    <definedName name="g" localSheetId="0">#REF!</definedName>
    <definedName name="g" localSheetId="5">#REF!</definedName>
    <definedName name="g">#REF!</definedName>
    <definedName name="lambda" localSheetId="4">[1]Viscosity!$G$12</definedName>
    <definedName name="lambda" localSheetId="0">[1]Viscosity!$G$12</definedName>
    <definedName name="lambda" localSheetId="5">[1]Viscosity!$G$12</definedName>
    <definedName name="lambda">[2]Viscosity!$G$12</definedName>
    <definedName name="n" localSheetId="4">[1]Viscosity!$G$8</definedName>
    <definedName name="n" localSheetId="0">[1]Viscosity!$G$8</definedName>
    <definedName name="n" localSheetId="5">[1]Viscosity!$G$8</definedName>
    <definedName name="n">[2]Viscosity!$G$8</definedName>
    <definedName name="solver_adj" localSheetId="2" hidden="1">Scatter!#REF!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Scatter!#REF!</definedName>
    <definedName name="solver_lhs2" localSheetId="2" hidden="1">Scatter!#REF!</definedName>
    <definedName name="solver_lhs3" localSheetId="2" hidden="1">Scatter!#REF!</definedName>
    <definedName name="solver_lin" localSheetId="2" hidden="1">2</definedName>
    <definedName name="solver_neg" localSheetId="2" hidden="1">1</definedName>
    <definedName name="solver_num" localSheetId="2" hidden="1">0</definedName>
    <definedName name="solver_nwt" localSheetId="2" hidden="1">1</definedName>
    <definedName name="solver_opt" localSheetId="2" hidden="1">Scatter!#REF!</definedName>
    <definedName name="solver_pre" localSheetId="2" hidden="1">0.000001</definedName>
    <definedName name="solver_rel1" localSheetId="2" hidden="1">3</definedName>
    <definedName name="solver_rel2" localSheetId="2" hidden="1">3</definedName>
    <definedName name="solver_rel3" localSheetId="2" hidden="1">3</definedName>
    <definedName name="solver_rhs1" localSheetId="2" hidden="1">0</definedName>
    <definedName name="solver_rhs2" localSheetId="2" hidden="1">0</definedName>
    <definedName name="solver_rhs3" localSheetId="2" hidden="1">0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3</definedName>
    <definedName name="solver_val" localSheetId="2" hidden="1">0</definedName>
    <definedName name="theta" localSheetId="0">#REF!</definedName>
    <definedName name="theta" localSheetId="5">#REF!</definedName>
    <definedName name="theta">#REF!</definedName>
  </definedNames>
  <calcPr calcId="162913" concurrentCalc="0"/>
</workbook>
</file>

<file path=xl/calcChain.xml><?xml version="1.0" encoding="utf-8"?>
<calcChain xmlns="http://schemas.openxmlformats.org/spreadsheetml/2006/main">
  <c r="B5" i="5720" l="1"/>
  <c r="F45" i="5719"/>
  <c r="H45" i="5719"/>
  <c r="F44" i="5719"/>
  <c r="H44" i="5719"/>
  <c r="F43" i="5719"/>
  <c r="H43" i="5719"/>
  <c r="F42" i="5719"/>
  <c r="H42" i="5719"/>
  <c r="F41" i="5719"/>
  <c r="H41" i="5719"/>
  <c r="F40" i="5719"/>
  <c r="H40" i="5719"/>
  <c r="F39" i="5719"/>
  <c r="H39" i="5719"/>
  <c r="F38" i="5719"/>
  <c r="H38" i="5719"/>
  <c r="F37" i="5719"/>
  <c r="H37" i="5719"/>
  <c r="F36" i="5719"/>
  <c r="H36" i="5719"/>
  <c r="F35" i="5719"/>
  <c r="H35" i="5719"/>
  <c r="F34" i="5719"/>
  <c r="H34" i="5719"/>
  <c r="F33" i="5719"/>
  <c r="H33" i="5719"/>
  <c r="F32" i="5719"/>
  <c r="H32" i="5719"/>
  <c r="F31" i="5719"/>
  <c r="H31" i="5719"/>
  <c r="F30" i="5719"/>
  <c r="H30" i="5719"/>
  <c r="F29" i="5719"/>
  <c r="H29" i="5719"/>
  <c r="F28" i="5719"/>
  <c r="H28" i="5719"/>
  <c r="F27" i="5719"/>
  <c r="H27" i="5719"/>
  <c r="F26" i="5719"/>
  <c r="H26" i="5719"/>
  <c r="F25" i="5719"/>
  <c r="H25" i="5719"/>
  <c r="F24" i="5719"/>
  <c r="H24" i="5719"/>
  <c r="F23" i="5719"/>
  <c r="H23" i="5719"/>
  <c r="F22" i="5719"/>
  <c r="H22" i="5719"/>
  <c r="F21" i="5719"/>
  <c r="H21" i="5719"/>
  <c r="F20" i="5719"/>
  <c r="H20" i="5719"/>
  <c r="F19" i="5719"/>
  <c r="H19" i="5719"/>
  <c r="F18" i="5719"/>
  <c r="H18" i="5719"/>
  <c r="F17" i="5719"/>
  <c r="H17" i="5719"/>
  <c r="F16" i="5719"/>
  <c r="H16" i="5719"/>
  <c r="F15" i="5719"/>
  <c r="H15" i="5719"/>
  <c r="F14" i="5719"/>
  <c r="H14" i="5719"/>
  <c r="F13" i="5719"/>
  <c r="H13" i="5719"/>
  <c r="F12" i="5719"/>
  <c r="H12" i="5719"/>
  <c r="F11" i="5719"/>
  <c r="H11" i="5719"/>
  <c r="F10" i="5719"/>
  <c r="H10" i="5719"/>
  <c r="F9" i="5719"/>
  <c r="H9" i="5719"/>
  <c r="F8" i="5719"/>
  <c r="F3" i="5719"/>
  <c r="H3" i="5719"/>
  <c r="F4" i="5719"/>
  <c r="H4" i="5719"/>
  <c r="F5" i="5719"/>
  <c r="H5" i="5719"/>
  <c r="F6" i="5719"/>
  <c r="H6" i="5719"/>
  <c r="F7" i="5719"/>
  <c r="H7" i="5719"/>
  <c r="M7" i="5719"/>
  <c r="M6" i="5719"/>
  <c r="M5" i="5719"/>
  <c r="M4" i="5719"/>
  <c r="C27" i="5711"/>
  <c r="C26" i="5711"/>
  <c r="C25" i="5711"/>
  <c r="C24" i="5711"/>
  <c r="C23" i="5711"/>
  <c r="C22" i="5711"/>
  <c r="C21" i="5711"/>
  <c r="C20" i="5711"/>
  <c r="C19" i="5711"/>
  <c r="C18" i="5711"/>
  <c r="C17" i="5711"/>
  <c r="C16" i="5711"/>
  <c r="C15" i="5711"/>
  <c r="C14" i="5711"/>
  <c r="C13" i="5711"/>
  <c r="C12" i="5711"/>
  <c r="C11" i="5711"/>
  <c r="C10" i="5711"/>
  <c r="C9" i="5711"/>
  <c r="C8" i="5711"/>
  <c r="C7" i="5711"/>
  <c r="C6" i="5711"/>
  <c r="C5" i="5711"/>
  <c r="C32" i="5711"/>
  <c r="C33" i="5711"/>
  <c r="C34" i="5711"/>
  <c r="C35" i="5711"/>
  <c r="C31" i="5711"/>
  <c r="E12" i="5708"/>
  <c r="D12" i="5708"/>
  <c r="C12" i="5708"/>
  <c r="B12" i="5708"/>
  <c r="F11" i="5708"/>
  <c r="F10" i="5708"/>
  <c r="F9" i="5708"/>
  <c r="F8" i="5708"/>
  <c r="F7" i="5708"/>
  <c r="F6" i="5708"/>
  <c r="F5" i="5708"/>
  <c r="F12" i="5708"/>
</calcChain>
</file>

<file path=xl/comments1.xml><?xml version="1.0" encoding="utf-8"?>
<comments xmlns="http://schemas.openxmlformats.org/spreadsheetml/2006/main">
  <authors>
    <author>geoffw</author>
  </authors>
  <commentList>
    <comment ref="I2" authorId="0" shapeId="0">
      <text>
        <r>
          <rPr>
            <b/>
            <sz val="9"/>
            <color indexed="81"/>
            <rFont val="Tahoma"/>
            <family val="2"/>
          </rPr>
          <t>(A) Rounding</t>
        </r>
        <r>
          <rPr>
            <sz val="9"/>
            <color indexed="81"/>
            <rFont val="Tahoma"/>
            <family val="2"/>
          </rPr>
          <t xml:space="preserve">
=round(H3,0)
(and fill down)</t>
        </r>
      </text>
    </comment>
    <comment ref="J2" authorId="0" shapeId="0">
      <text>
        <r>
          <rPr>
            <b/>
            <sz val="9"/>
            <color indexed="81"/>
            <rFont val="Tahoma"/>
            <family val="2"/>
          </rPr>
          <t>(B) Ranking</t>
        </r>
        <r>
          <rPr>
            <sz val="9"/>
            <color indexed="81"/>
            <rFont val="Tahoma"/>
            <family val="2"/>
          </rPr>
          <t xml:space="preserve">
=rank(H3,H$3:H$45,0)
</t>
        </r>
      </text>
    </comment>
  </commentList>
</comments>
</file>

<file path=xl/sharedStrings.xml><?xml version="1.0" encoding="utf-8"?>
<sst xmlns="http://schemas.openxmlformats.org/spreadsheetml/2006/main" count="538" uniqueCount="199">
  <si>
    <t>Date</t>
  </si>
  <si>
    <t>Average</t>
  </si>
  <si>
    <t>Hort University</t>
  </si>
  <si>
    <t>Number of Majors by College</t>
  </si>
  <si>
    <t>Arts</t>
  </si>
  <si>
    <t>Business</t>
  </si>
  <si>
    <t>Education</t>
  </si>
  <si>
    <t>Humanities &amp; Social Science</t>
  </si>
  <si>
    <t>Science &amp; Health</t>
  </si>
  <si>
    <t>Technology &amp; Computing</t>
  </si>
  <si>
    <t>Undeclared</t>
  </si>
  <si>
    <t>Totals by Year</t>
  </si>
  <si>
    <t>x</t>
  </si>
  <si>
    <r>
      <t>f</t>
    </r>
    <r>
      <rPr>
        <sz val="15"/>
        <rFont val="Times New Roman"/>
        <family val="1"/>
      </rPr>
      <t>(</t>
    </r>
    <r>
      <rPr>
        <i/>
        <sz val="15"/>
        <rFont val="Times New Roman"/>
        <family val="1"/>
      </rPr>
      <t>x</t>
    </r>
    <r>
      <rPr>
        <sz val="15"/>
        <rFont val="Times New Roman"/>
        <family val="1"/>
      </rPr>
      <t>)</t>
    </r>
  </si>
  <si>
    <t>f(x)</t>
  </si>
  <si>
    <t>f(x) = 2x</t>
  </si>
  <si>
    <t>Algal Growth Rate</t>
  </si>
  <si>
    <t>Day</t>
  </si>
  <si>
    <t>Population (millions)</t>
  </si>
  <si>
    <t>To add a trendline to a chart</t>
  </si>
  <si>
    <t>Open</t>
  </si>
  <si>
    <t>High</t>
  </si>
  <si>
    <t>Low</t>
  </si>
  <si>
    <t>Close</t>
  </si>
  <si>
    <t>Telstra Corp Ltd (TLS.AX)</t>
  </si>
  <si>
    <t>right click the points, and choose add trendline</t>
  </si>
  <si>
    <t>The Spa Experts</t>
  </si>
  <si>
    <t>Monthly Transactions</t>
  </si>
  <si>
    <t>Down Payment Requirement:</t>
  </si>
  <si>
    <t>Transaction Number</t>
  </si>
  <si>
    <t>Sales Rep First Name</t>
  </si>
  <si>
    <t>Sales Rep Last Name</t>
  </si>
  <si>
    <t>Manufacturer</t>
  </si>
  <si>
    <t>Payment Type</t>
  </si>
  <si>
    <t>Transaction</t>
  </si>
  <si>
    <t>Amount</t>
  </si>
  <si>
    <t>2012-001</t>
  </si>
  <si>
    <t>Deanne</t>
  </si>
  <si>
    <t>McGuire</t>
  </si>
  <si>
    <t>The Original Hot Tub</t>
  </si>
  <si>
    <t>Finance</t>
  </si>
  <si>
    <t>Promotion</t>
  </si>
  <si>
    <t>2012-002</t>
  </si>
  <si>
    <t>Grant</t>
  </si>
  <si>
    <t>Ingersoll</t>
  </si>
  <si>
    <t>2012-003</t>
  </si>
  <si>
    <t>Port-a-Spa</t>
  </si>
  <si>
    <t>2012-004</t>
  </si>
  <si>
    <t>Oleta</t>
  </si>
  <si>
    <t>Fairbanks</t>
  </si>
  <si>
    <t>2012-005</t>
  </si>
  <si>
    <t>Seth</t>
  </si>
  <si>
    <t>Prescott</t>
  </si>
  <si>
    <t>Serenity Spas</t>
  </si>
  <si>
    <t>2012-006</t>
  </si>
  <si>
    <t>Standard</t>
  </si>
  <si>
    <t>2012-007</t>
  </si>
  <si>
    <t>2012-008</t>
  </si>
  <si>
    <t>Paid in Full</t>
  </si>
  <si>
    <t>2012-009</t>
  </si>
  <si>
    <t>2012-010</t>
  </si>
  <si>
    <t>2012-011</t>
  </si>
  <si>
    <t>2012-012</t>
  </si>
  <si>
    <t>2012-013</t>
  </si>
  <si>
    <t>2012-014</t>
  </si>
  <si>
    <t>2012-015</t>
  </si>
  <si>
    <t>2012-016</t>
  </si>
  <si>
    <t>2012-017</t>
  </si>
  <si>
    <t>2012-018</t>
  </si>
  <si>
    <t>2012-019</t>
  </si>
  <si>
    <t>2012-020</t>
  </si>
  <si>
    <t>2012-021</t>
  </si>
  <si>
    <t>2012-022</t>
  </si>
  <si>
    <t>2012-023</t>
  </si>
  <si>
    <t>2012-024</t>
  </si>
  <si>
    <t>2012-025</t>
  </si>
  <si>
    <t>2012-026</t>
  </si>
  <si>
    <t>2012-027</t>
  </si>
  <si>
    <t>2012-028</t>
  </si>
  <si>
    <t>2012-029</t>
  </si>
  <si>
    <t>2012-031</t>
  </si>
  <si>
    <t>2012-032</t>
  </si>
  <si>
    <t>2012-033</t>
  </si>
  <si>
    <t>2012-034</t>
  </si>
  <si>
    <t>2012-035</t>
  </si>
  <si>
    <t>2012-036</t>
  </si>
  <si>
    <t>2012-037</t>
  </si>
  <si>
    <t>2012-038</t>
  </si>
  <si>
    <t>2012-039</t>
  </si>
  <si>
    <t>2012-040</t>
  </si>
  <si>
    <t>2012-041</t>
  </si>
  <si>
    <t>2012-042</t>
  </si>
  <si>
    <t>2012-043</t>
  </si>
  <si>
    <t>2012-044</t>
  </si>
  <si>
    <t>2012-045</t>
  </si>
  <si>
    <t>2012-046</t>
  </si>
  <si>
    <t>2012-047</t>
  </si>
  <si>
    <t>2012-048</t>
  </si>
  <si>
    <t>2012-049</t>
  </si>
  <si>
    <t>2012-050</t>
  </si>
  <si>
    <t>2012-051</t>
  </si>
  <si>
    <t>2012-052</t>
  </si>
  <si>
    <t>2012-053</t>
  </si>
  <si>
    <t>2012-054</t>
  </si>
  <si>
    <t>2012-055</t>
  </si>
  <si>
    <t>2012-056</t>
  </si>
  <si>
    <t>2012-057</t>
  </si>
  <si>
    <t>2012-058</t>
  </si>
  <si>
    <t>2012-059</t>
  </si>
  <si>
    <t>2012-060</t>
  </si>
  <si>
    <t>2012-061</t>
  </si>
  <si>
    <t>2012-062</t>
  </si>
  <si>
    <t>2012-063</t>
  </si>
  <si>
    <t>2012-064</t>
  </si>
  <si>
    <t>2012-065</t>
  </si>
  <si>
    <t>2012-066</t>
  </si>
  <si>
    <t>2012-067</t>
  </si>
  <si>
    <t>2012-068</t>
  </si>
  <si>
    <t>2012-069</t>
  </si>
  <si>
    <t>2012-070</t>
  </si>
  <si>
    <t>Name</t>
  </si>
  <si>
    <t>StudentID</t>
  </si>
  <si>
    <t>Labs Total</t>
  </si>
  <si>
    <t>Assignments</t>
  </si>
  <si>
    <t>Session Mark</t>
  </si>
  <si>
    <t>Exam</t>
  </si>
  <si>
    <t>Total</t>
  </si>
  <si>
    <t>Final</t>
  </si>
  <si>
    <t>Rank</t>
  </si>
  <si>
    <t>(C) Statistics (simple formulas)</t>
  </si>
  <si>
    <t xml:space="preserve">  </t>
  </si>
  <si>
    <t>(D) Histogram (Frequency Distribution)</t>
  </si>
  <si>
    <t>Abigail</t>
  </si>
  <si>
    <t>Agus</t>
  </si>
  <si>
    <t>Create bin range table (upper bounds on each bin, ascending order)</t>
  </si>
  <si>
    <t>Albertus</t>
  </si>
  <si>
    <t>Max</t>
  </si>
  <si>
    <t>(see L11:L17)</t>
  </si>
  <si>
    <t>Ameng</t>
  </si>
  <si>
    <t>Min</t>
  </si>
  <si>
    <r>
      <t xml:space="preserve">Data tab, </t>
    </r>
    <r>
      <rPr>
        <b/>
        <sz val="10"/>
        <rFont val="Arial"/>
        <family val="2"/>
      </rPr>
      <t>Data Analysis</t>
    </r>
    <r>
      <rPr>
        <sz val="10"/>
        <rFont val="Arial"/>
        <family val="2"/>
      </rPr>
      <t xml:space="preserve"> - Histogram</t>
    </r>
  </si>
  <si>
    <t>Brian</t>
  </si>
  <si>
    <t>Count</t>
  </si>
  <si>
    <t>Specify data range, bin range (including heading), output location. Want chart.</t>
  </si>
  <si>
    <t>Camille</t>
  </si>
  <si>
    <t>Carolin</t>
  </si>
  <si>
    <t>Chang</t>
  </si>
  <si>
    <t>Christopher</t>
  </si>
  <si>
    <t>Bin</t>
  </si>
  <si>
    <t>Dan</t>
  </si>
  <si>
    <t>Daniel</t>
  </si>
  <si>
    <t>FL</t>
  </si>
  <si>
    <t>David</t>
  </si>
  <si>
    <t>PS</t>
  </si>
  <si>
    <t>Fatmeh</t>
  </si>
  <si>
    <t>CR</t>
  </si>
  <si>
    <t>Hady</t>
  </si>
  <si>
    <t>DN</t>
  </si>
  <si>
    <t>Hayek</t>
  </si>
  <si>
    <t>HD</t>
  </si>
  <si>
    <t>Hege</t>
  </si>
  <si>
    <t>Ian</t>
  </si>
  <si>
    <t>Jalal</t>
  </si>
  <si>
    <t>Jalford</t>
  </si>
  <si>
    <t>Jonathan</t>
  </si>
  <si>
    <t>Karl</t>
  </si>
  <si>
    <t>Kelvin</t>
  </si>
  <si>
    <t>(E) Descriptive Statistics</t>
  </si>
  <si>
    <t>Maria</t>
  </si>
  <si>
    <t>Matthew</t>
  </si>
  <si>
    <r>
      <t xml:space="preserve">Data tab, </t>
    </r>
    <r>
      <rPr>
        <b/>
        <sz val="10"/>
        <rFont val="Arial"/>
        <family val="2"/>
      </rPr>
      <t>Data Analysis</t>
    </r>
    <r>
      <rPr>
        <sz val="10"/>
        <rFont val="Arial"/>
        <family val="2"/>
      </rPr>
      <t xml:space="preserve"> </t>
    </r>
  </si>
  <si>
    <t>Michael</t>
  </si>
  <si>
    <t>- Descriptive Statistics</t>
  </si>
  <si>
    <t>Mike</t>
  </si>
  <si>
    <t>Input Range, by cols, headers</t>
  </si>
  <si>
    <t>Natalie</t>
  </si>
  <si>
    <t>(choose Sess/Exam/Total)</t>
  </si>
  <si>
    <t>Natasha</t>
  </si>
  <si>
    <t>Output range P24</t>
  </si>
  <si>
    <t>Nathan</t>
  </si>
  <si>
    <t>Check Summary and press OK</t>
  </si>
  <si>
    <t>Nicholas</t>
  </si>
  <si>
    <t>Nicole</t>
  </si>
  <si>
    <t>Petronella</t>
  </si>
  <si>
    <t>Qinlong</t>
  </si>
  <si>
    <t>Sandy</t>
  </si>
  <si>
    <t>Scott</t>
  </si>
  <si>
    <t>Theresa</t>
  </si>
  <si>
    <t>Veronica</t>
  </si>
  <si>
    <t>Vicki</t>
  </si>
  <si>
    <t>Wan-Yee</t>
  </si>
  <si>
    <t>Wing</t>
  </si>
  <si>
    <t>Xavier</t>
  </si>
  <si>
    <t>Yi</t>
  </si>
  <si>
    <t>Yifei</t>
  </si>
  <si>
    <t>Fake Data</t>
  </si>
  <si>
    <t>Terms</t>
  </si>
  <si>
    <t xml:space="preserve">Principal </t>
  </si>
  <si>
    <t xml:space="preserve">PMT(interest_rate,period,total_amount)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</si>
</sst>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8" formatCode="&quot;£&quot;#,##0.00;[Red]\-&quot;£&quot;#,##0.00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0.000"/>
    <numFmt numFmtId="168" formatCode="_(&quot;$&quot;* #,##0_);_(&quot;$&quot;* \(#,##0\);_(&quot;$&quot;* &quot;-&quot;??_);_(@_)"/>
    <numFmt numFmtId="169" formatCode="m/d/yyyy;@"/>
    <numFmt numFmtId="170" formatCode="0.0"/>
    <numFmt numFmtId="171" formatCode="0.0%"/>
    <numFmt numFmtId="172" formatCode="&quot;$&quot;#,##0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11"/>
      <color rgb="FF006100"/>
      <name val="Calibri"/>
      <family val="2"/>
      <scheme val="minor"/>
    </font>
    <font>
      <b/>
      <sz val="22"/>
      <color rgb="FF006100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u val="doubleAccounting"/>
      <sz val="11"/>
      <color rgb="FF006100"/>
      <name val="Calibri"/>
      <family val="2"/>
      <scheme val="minor"/>
    </font>
    <font>
      <u/>
      <sz val="11"/>
      <color theme="10"/>
      <name val="Arial Narrow"/>
      <family val="2"/>
    </font>
    <font>
      <sz val="16"/>
      <name val="Times New Roman"/>
      <family val="1"/>
    </font>
    <font>
      <sz val="15"/>
      <name val="Times New Roman"/>
      <family val="1"/>
    </font>
    <font>
      <b/>
      <sz val="18"/>
      <name val="Arial"/>
      <family val="2"/>
    </font>
    <font>
      <i/>
      <sz val="15"/>
      <name val="Times New Roman"/>
      <family val="1"/>
    </font>
    <font>
      <i/>
      <sz val="12"/>
      <name val="Arial Narrow"/>
      <family val="2"/>
    </font>
    <font>
      <b/>
      <sz val="10"/>
      <color indexed="57"/>
      <name val="Arial Narrow"/>
      <family val="2"/>
    </font>
    <font>
      <b/>
      <sz val="12"/>
      <name val="Arial"/>
      <family val="2"/>
    </font>
    <font>
      <b/>
      <sz val="22"/>
      <color theme="0"/>
      <name val="Comic Sans MS"/>
      <family val="4"/>
    </font>
    <font>
      <sz val="11"/>
      <color theme="3" tint="-0.249977111117893"/>
      <name val="Comic Sans MS"/>
      <family val="4"/>
    </font>
    <font>
      <sz val="11"/>
      <name val="Comic Sans MS"/>
      <family val="4"/>
    </font>
    <font>
      <b/>
      <sz val="11"/>
      <name val="Comic Sans MS"/>
      <family val="4"/>
    </font>
    <font>
      <i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8" fillId="2" borderId="0" applyNumberFormat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56">
    <xf numFmtId="0" fontId="0" fillId="0" borderId="0" xfId="0"/>
    <xf numFmtId="0" fontId="1" fillId="0" borderId="0" xfId="3"/>
    <xf numFmtId="0" fontId="11" fillId="2" borderId="0" xfId="2" applyFont="1"/>
    <xf numFmtId="0" fontId="11" fillId="2" borderId="0" xfId="2" quotePrefix="1" applyFont="1" applyAlignment="1">
      <alignment horizontal="center"/>
    </xf>
    <xf numFmtId="0" fontId="11" fillId="2" borderId="0" xfId="2" applyFont="1" applyAlignment="1">
      <alignment horizontal="center" vertical="top"/>
    </xf>
    <xf numFmtId="166" fontId="0" fillId="0" borderId="0" xfId="4" applyNumberFormat="1" applyFont="1"/>
    <xf numFmtId="166" fontId="12" fillId="0" borderId="0" xfId="4" applyNumberFormat="1" applyFont="1"/>
    <xf numFmtId="0" fontId="11" fillId="0" borderId="0" xfId="2" applyFont="1" applyFill="1" applyAlignment="1">
      <alignment horizontal="left" indent="2"/>
    </xf>
    <xf numFmtId="166" fontId="13" fillId="0" borderId="0" xfId="4" applyNumberFormat="1" applyFont="1" applyFill="1"/>
    <xf numFmtId="0" fontId="2" fillId="0" borderId="0" xfId="5"/>
    <xf numFmtId="0" fontId="2" fillId="0" borderId="0" xfId="5" applyFill="1" applyBorder="1"/>
    <xf numFmtId="0" fontId="6" fillId="0" borderId="0" xfId="5" applyFont="1" applyBorder="1"/>
    <xf numFmtId="0" fontId="5" fillId="0" borderId="0" xfId="5" applyFont="1"/>
    <xf numFmtId="167" fontId="15" fillId="0" borderId="0" xfId="5" applyNumberFormat="1" applyFont="1"/>
    <xf numFmtId="0" fontId="15" fillId="0" borderId="0" xfId="5" applyFont="1"/>
    <xf numFmtId="167" fontId="15" fillId="0" borderId="0" xfId="5" applyNumberFormat="1" applyFont="1" applyFill="1" applyBorder="1"/>
    <xf numFmtId="0" fontId="15" fillId="0" borderId="0" xfId="5" applyFont="1" applyFill="1" applyBorder="1"/>
    <xf numFmtId="0" fontId="3" fillId="0" borderId="0" xfId="5" applyFont="1" applyFill="1" applyBorder="1" applyAlignment="1">
      <alignment horizontal="right"/>
    </xf>
    <xf numFmtId="0" fontId="4" fillId="0" borderId="0" xfId="5" applyFont="1" applyFill="1" applyBorder="1"/>
    <xf numFmtId="167" fontId="16" fillId="0" borderId="0" xfId="5" applyNumberFormat="1" applyFont="1" applyAlignment="1">
      <alignment horizontal="right" indent="1"/>
    </xf>
    <xf numFmtId="0" fontId="16" fillId="0" borderId="0" xfId="5" applyFont="1" applyAlignment="1">
      <alignment horizontal="right" indent="1"/>
    </xf>
    <xf numFmtId="0" fontId="17" fillId="0" borderId="0" xfId="5" applyFont="1"/>
    <xf numFmtId="167" fontId="18" fillId="0" borderId="0" xfId="5" applyNumberFormat="1" applyFont="1" applyAlignment="1">
      <alignment horizontal="right" indent="1"/>
    </xf>
    <xf numFmtId="0" fontId="18" fillId="0" borderId="0" xfId="5" applyFont="1" applyAlignment="1">
      <alignment horizontal="right" indent="1"/>
    </xf>
    <xf numFmtId="0" fontId="19" fillId="0" borderId="0" xfId="5" applyFont="1"/>
    <xf numFmtId="0" fontId="15" fillId="0" borderId="0" xfId="5" applyFont="1" applyFill="1" applyBorder="1" applyAlignment="1">
      <alignment horizontal="right"/>
    </xf>
    <xf numFmtId="167" fontId="15" fillId="0" borderId="0" xfId="5" applyNumberFormat="1" applyFont="1" applyFill="1" applyBorder="1" applyAlignment="1">
      <alignment horizontal="right"/>
    </xf>
    <xf numFmtId="0" fontId="20" fillId="0" borderId="0" xfId="5" applyFont="1"/>
    <xf numFmtId="0" fontId="6" fillId="0" borderId="0" xfId="5" applyFont="1"/>
    <xf numFmtId="2" fontId="6" fillId="0" borderId="0" xfId="5" applyNumberFormat="1" applyFont="1"/>
    <xf numFmtId="0" fontId="7" fillId="0" borderId="0" xfId="5" applyFont="1" applyFill="1" applyBorder="1" applyAlignment="1">
      <alignment horizontal="centerContinuous"/>
    </xf>
    <xf numFmtId="0" fontId="6" fillId="0" borderId="0" xfId="5" applyFont="1" applyFill="1" applyBorder="1" applyAlignment="1"/>
    <xf numFmtId="0" fontId="6" fillId="3" borderId="2" xfId="5" applyFont="1" applyFill="1" applyBorder="1" applyAlignment="1"/>
    <xf numFmtId="0" fontId="6" fillId="3" borderId="3" xfId="5" applyFont="1" applyFill="1" applyBorder="1"/>
    <xf numFmtId="0" fontId="6" fillId="3" borderId="4" xfId="5" applyFont="1" applyFill="1" applyBorder="1"/>
    <xf numFmtId="0" fontId="6" fillId="3" borderId="5" xfId="5" applyFont="1" applyFill="1" applyBorder="1" applyAlignment="1"/>
    <xf numFmtId="0" fontId="6" fillId="3" borderId="0" xfId="5" applyFont="1" applyFill="1" applyBorder="1"/>
    <xf numFmtId="0" fontId="6" fillId="3" borderId="6" xfId="5" applyFont="1" applyFill="1" applyBorder="1"/>
    <xf numFmtId="0" fontId="6" fillId="3" borderId="5" xfId="5" applyFont="1" applyFill="1" applyBorder="1"/>
    <xf numFmtId="0" fontId="7" fillId="3" borderId="5" xfId="5" applyFont="1" applyFill="1" applyBorder="1" applyAlignment="1">
      <alignment horizontal="center"/>
    </xf>
    <xf numFmtId="0" fontId="6" fillId="3" borderId="0" xfId="5" applyFont="1" applyFill="1" applyBorder="1" applyAlignment="1">
      <alignment horizontal="left"/>
    </xf>
    <xf numFmtId="0" fontId="7" fillId="3" borderId="0" xfId="5" applyFont="1" applyFill="1" applyBorder="1" applyAlignment="1">
      <alignment horizontal="center"/>
    </xf>
    <xf numFmtId="0" fontId="6" fillId="3" borderId="7" xfId="5" applyFont="1" applyFill="1" applyBorder="1" applyAlignment="1"/>
    <xf numFmtId="0" fontId="6" fillId="3" borderId="1" xfId="5" applyFont="1" applyFill="1" applyBorder="1" applyAlignment="1"/>
    <xf numFmtId="0" fontId="6" fillId="3" borderId="1" xfId="5" applyFont="1" applyFill="1" applyBorder="1"/>
    <xf numFmtId="0" fontId="6" fillId="3" borderId="8" xfId="5" applyFont="1" applyFill="1" applyBorder="1"/>
    <xf numFmtId="0" fontId="7" fillId="0" borderId="0" xfId="5" applyFont="1" applyFill="1" applyBorder="1" applyAlignment="1">
      <alignment horizontal="center"/>
    </xf>
    <xf numFmtId="15" fontId="0" fillId="0" borderId="0" xfId="0" applyNumberFormat="1"/>
    <xf numFmtId="0" fontId="3" fillId="0" borderId="0" xfId="0" applyFont="1"/>
    <xf numFmtId="0" fontId="21" fillId="0" borderId="0" xfId="0" applyFont="1"/>
    <xf numFmtId="0" fontId="23" fillId="0" borderId="0" xfId="5" applyFont="1" applyFill="1" applyBorder="1" applyAlignment="1">
      <alignment horizontal="left"/>
    </xf>
    <xf numFmtId="0" fontId="23" fillId="0" borderId="0" xfId="5" applyFont="1" applyFill="1" applyBorder="1" applyAlignment="1">
      <alignment horizontal="center"/>
    </xf>
    <xf numFmtId="9" fontId="23" fillId="0" borderId="0" xfId="5" applyNumberFormat="1" applyFont="1" applyFill="1" applyBorder="1" applyAlignment="1">
      <alignment horizontal="center"/>
    </xf>
    <xf numFmtId="0" fontId="2" fillId="0" borderId="0" xfId="5" applyFill="1"/>
    <xf numFmtId="0" fontId="24" fillId="0" borderId="0" xfId="5" applyFont="1" applyFill="1" applyBorder="1" applyAlignment="1">
      <alignment horizontal="left"/>
    </xf>
    <xf numFmtId="0" fontId="25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center" wrapText="1"/>
    </xf>
    <xf numFmtId="168" fontId="3" fillId="0" borderId="0" xfId="6" applyNumberFormat="1" applyFont="1" applyFill="1" applyBorder="1" applyAlignment="1">
      <alignment horizontal="center"/>
    </xf>
    <xf numFmtId="168" fontId="3" fillId="0" borderId="0" xfId="6" applyNumberFormat="1" applyFont="1" applyFill="1" applyBorder="1" applyAlignment="1">
      <alignment horizontal="center" wrapText="1"/>
    </xf>
    <xf numFmtId="0" fontId="3" fillId="0" borderId="0" xfId="1" applyNumberFormat="1" applyFont="1" applyFill="1" applyBorder="1" applyAlignment="1">
      <alignment horizontal="center"/>
    </xf>
    <xf numFmtId="0" fontId="2" fillId="0" borderId="0" xfId="5" applyFont="1"/>
    <xf numFmtId="169" fontId="2" fillId="0" borderId="0" xfId="5" applyNumberFormat="1" applyFont="1" applyAlignment="1">
      <alignment horizontal="center"/>
    </xf>
    <xf numFmtId="0" fontId="2" fillId="0" borderId="0" xfId="5" applyFont="1" applyBorder="1" applyAlignment="1"/>
    <xf numFmtId="9" fontId="2" fillId="0" borderId="0" xfId="1" applyFont="1" applyAlignment="1"/>
    <xf numFmtId="168" fontId="2" fillId="0" borderId="0" xfId="6" applyNumberFormat="1" applyFont="1" applyAlignment="1"/>
    <xf numFmtId="168" fontId="2" fillId="0" borderId="0" xfId="6" applyNumberFormat="1" applyFont="1"/>
    <xf numFmtId="168" fontId="0" fillId="0" borderId="0" xfId="6" applyNumberFormat="1" applyFont="1"/>
    <xf numFmtId="0" fontId="2" fillId="0" borderId="0" xfId="5" applyFont="1" applyFill="1" applyBorder="1" applyAlignment="1"/>
    <xf numFmtId="169" fontId="2" fillId="0" borderId="0" xfId="5" applyNumberFormat="1" applyFont="1" applyFill="1" applyAlignment="1">
      <alignment horizontal="center"/>
    </xf>
    <xf numFmtId="0" fontId="2" fillId="0" borderId="0" xfId="5" applyFont="1" applyAlignment="1">
      <alignment horizontal="left"/>
    </xf>
    <xf numFmtId="0" fontId="3" fillId="5" borderId="0" xfId="5" applyFont="1" applyFill="1" applyAlignment="1">
      <alignment horizontal="right"/>
    </xf>
    <xf numFmtId="0" fontId="5" fillId="0" borderId="0" xfId="5" applyFont="1" applyFill="1" applyAlignment="1">
      <alignment horizontal="right"/>
    </xf>
    <xf numFmtId="0" fontId="5" fillId="6" borderId="0" xfId="5" applyFont="1" applyFill="1" applyAlignment="1">
      <alignment horizontal="left"/>
    </xf>
    <xf numFmtId="0" fontId="2" fillId="6" borderId="0" xfId="5" applyFill="1"/>
    <xf numFmtId="0" fontId="2" fillId="7" borderId="2" xfId="5" applyFont="1" applyFill="1" applyBorder="1"/>
    <xf numFmtId="0" fontId="5" fillId="7" borderId="3" xfId="5" applyFont="1" applyFill="1" applyBorder="1"/>
    <xf numFmtId="0" fontId="2" fillId="7" borderId="3" xfId="5" applyFont="1" applyFill="1" applyBorder="1" applyAlignment="1">
      <alignment horizontal="left"/>
    </xf>
    <xf numFmtId="0" fontId="2" fillId="7" borderId="3" xfId="5" applyFont="1" applyFill="1" applyBorder="1"/>
    <xf numFmtId="0" fontId="2" fillId="7" borderId="4" xfId="5" applyFont="1" applyFill="1" applyBorder="1"/>
    <xf numFmtId="0" fontId="2" fillId="0" borderId="0" xfId="5" applyFont="1" applyAlignment="1">
      <alignment horizontal="center"/>
    </xf>
    <xf numFmtId="170" fontId="2" fillId="0" borderId="0" xfId="5" applyNumberFormat="1"/>
    <xf numFmtId="1" fontId="2" fillId="0" borderId="0" xfId="5" applyNumberFormat="1"/>
    <xf numFmtId="0" fontId="2" fillId="0" borderId="0" xfId="5" applyBorder="1"/>
    <xf numFmtId="0" fontId="2" fillId="7" borderId="5" xfId="5" applyFont="1" applyFill="1" applyBorder="1"/>
    <xf numFmtId="0" fontId="2" fillId="7" borderId="0" xfId="5" applyFont="1" applyFill="1" applyBorder="1" applyAlignment="1">
      <alignment horizontal="right" indent="1"/>
    </xf>
    <xf numFmtId="0" fontId="2" fillId="7" borderId="0" xfId="5" applyFont="1" applyFill="1" applyBorder="1" applyAlignment="1">
      <alignment horizontal="left"/>
    </xf>
    <xf numFmtId="0" fontId="2" fillId="7" borderId="0" xfId="5" applyFont="1" applyFill="1" applyBorder="1"/>
    <xf numFmtId="0" fontId="2" fillId="7" borderId="6" xfId="5" applyFont="1" applyFill="1" applyBorder="1"/>
    <xf numFmtId="0" fontId="3" fillId="0" borderId="9" xfId="5" applyFont="1" applyBorder="1" applyAlignment="1">
      <alignment horizontal="center"/>
    </xf>
    <xf numFmtId="2" fontId="2" fillId="0" borderId="10" xfId="5" applyNumberFormat="1" applyFont="1" applyBorder="1" applyAlignment="1">
      <alignment horizontal="center"/>
    </xf>
    <xf numFmtId="2" fontId="2" fillId="0" borderId="5" xfId="5" applyNumberFormat="1" applyFont="1" applyBorder="1" applyAlignment="1">
      <alignment horizontal="center"/>
    </xf>
    <xf numFmtId="0" fontId="2" fillId="7" borderId="5" xfId="5" applyFont="1" applyFill="1" applyBorder="1" applyAlignment="1">
      <alignment horizontal="right" indent="1"/>
    </xf>
    <xf numFmtId="0" fontId="2" fillId="0" borderId="10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0" xfId="5" applyFont="1" applyBorder="1"/>
    <xf numFmtId="0" fontId="2" fillId="0" borderId="0" xfId="5" applyFont="1" applyAlignment="1">
      <alignment horizontal="right"/>
    </xf>
    <xf numFmtId="0" fontId="3" fillId="0" borderId="9" xfId="5" applyFont="1" applyFill="1" applyBorder="1" applyAlignment="1">
      <alignment horizontal="center"/>
    </xf>
    <xf numFmtId="0" fontId="2" fillId="0" borderId="10" xfId="5" applyFont="1" applyFill="1" applyBorder="1" applyAlignment="1">
      <alignment horizontal="center"/>
    </xf>
    <xf numFmtId="0" fontId="2" fillId="0" borderId="5" xfId="5" applyFont="1" applyFill="1" applyBorder="1" applyAlignment="1">
      <alignment horizontal="center"/>
    </xf>
    <xf numFmtId="0" fontId="2" fillId="7" borderId="0" xfId="5" applyFont="1" applyFill="1" applyBorder="1" applyAlignment="1">
      <alignment horizontal="center"/>
    </xf>
    <xf numFmtId="0" fontId="2" fillId="7" borderId="6" xfId="5" applyFont="1" applyFill="1" applyBorder="1" applyAlignment="1">
      <alignment horizontal="center"/>
    </xf>
    <xf numFmtId="0" fontId="2" fillId="0" borderId="9" xfId="5" applyFill="1" applyBorder="1" applyAlignment="1">
      <alignment horizontal="center"/>
    </xf>
    <xf numFmtId="0" fontId="2" fillId="0" borderId="0" xfId="5" applyFill="1" applyBorder="1" applyAlignment="1">
      <alignment horizontal="center"/>
    </xf>
    <xf numFmtId="0" fontId="2" fillId="7" borderId="7" xfId="5" applyFont="1" applyFill="1" applyBorder="1" applyAlignment="1">
      <alignment horizontal="right" indent="1"/>
    </xf>
    <xf numFmtId="0" fontId="2" fillId="7" borderId="1" xfId="5" applyFont="1" applyFill="1" applyBorder="1" applyAlignment="1">
      <alignment horizontal="left"/>
    </xf>
    <xf numFmtId="0" fontId="2" fillId="7" borderId="1" xfId="5" applyFont="1" applyFill="1" applyBorder="1" applyAlignment="1"/>
    <xf numFmtId="0" fontId="2" fillId="7" borderId="1" xfId="5" applyFont="1" applyFill="1" applyBorder="1"/>
    <xf numFmtId="0" fontId="2" fillId="7" borderId="8" xfId="5" applyFont="1" applyFill="1" applyBorder="1" applyAlignment="1"/>
    <xf numFmtId="0" fontId="2" fillId="0" borderId="0" xfId="5" applyFill="1" applyBorder="1" applyAlignment="1"/>
    <xf numFmtId="0" fontId="2" fillId="0" borderId="0" xfId="5" applyFont="1" applyFill="1" applyBorder="1" applyAlignment="1">
      <alignment horizontal="right" inden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3" fillId="0" borderId="0" xfId="5" applyFont="1" applyFill="1" applyBorder="1" applyAlignment="1"/>
    <xf numFmtId="0" fontId="2" fillId="0" borderId="0" xfId="5" applyFont="1" applyFill="1" applyBorder="1" applyAlignment="1">
      <alignment horizontal="right"/>
    </xf>
    <xf numFmtId="0" fontId="3" fillId="0" borderId="0" xfId="5" applyFont="1" applyFill="1" applyBorder="1" applyAlignment="1">
      <alignment horizontal="center"/>
    </xf>
    <xf numFmtId="0" fontId="26" fillId="0" borderId="0" xfId="5" applyFont="1" applyFill="1" applyBorder="1" applyAlignment="1">
      <alignment horizontal="center"/>
    </xf>
    <xf numFmtId="0" fontId="2" fillId="0" borderId="0" xfId="5" applyNumberFormat="1" applyFill="1" applyBorder="1" applyAlignment="1"/>
    <xf numFmtId="10" fontId="2" fillId="0" borderId="0" xfId="5" applyNumberFormat="1" applyFill="1" applyBorder="1" applyAlignment="1"/>
    <xf numFmtId="0" fontId="2" fillId="0" borderId="0" xfId="5" applyNumberFormat="1" applyFont="1" applyBorder="1" applyAlignment="1">
      <alignment horizontal="left"/>
    </xf>
    <xf numFmtId="10" fontId="2" fillId="0" borderId="0" xfId="5" applyNumberFormat="1" applyFont="1"/>
    <xf numFmtId="0" fontId="2" fillId="0" borderId="0" xfId="5" applyFill="1" applyBorder="1" applyAlignment="1">
      <alignment horizontal="right" indent="1"/>
    </xf>
    <xf numFmtId="0" fontId="2" fillId="0" borderId="0" xfId="5" applyFont="1" applyFill="1" applyBorder="1" applyAlignment="1">
      <alignment horizontal="center"/>
    </xf>
    <xf numFmtId="10" fontId="2" fillId="0" borderId="0" xfId="5" applyNumberFormat="1" applyFont="1" applyFill="1" applyBorder="1" applyAlignment="1"/>
    <xf numFmtId="0" fontId="2" fillId="0" borderId="0" xfId="5" applyNumberFormat="1" applyFont="1" applyFill="1" applyBorder="1" applyAlignment="1"/>
    <xf numFmtId="0" fontId="2" fillId="0" borderId="0" xfId="5" applyFont="1" applyFill="1" applyBorder="1"/>
    <xf numFmtId="0" fontId="3" fillId="0" borderId="0" xfId="5" applyFont="1" applyFill="1" applyBorder="1"/>
    <xf numFmtId="0" fontId="2" fillId="0" borderId="0" xfId="5" applyFont="1" applyBorder="1" applyAlignment="1">
      <alignment horizontal="left"/>
    </xf>
    <xf numFmtId="0" fontId="2" fillId="0" borderId="0" xfId="5" applyNumberFormat="1"/>
    <xf numFmtId="10" fontId="2" fillId="0" borderId="0" xfId="5" applyNumberFormat="1"/>
    <xf numFmtId="0" fontId="2" fillId="7" borderId="2" xfId="5" applyFill="1" applyBorder="1"/>
    <xf numFmtId="0" fontId="3" fillId="7" borderId="3" xfId="5" applyFont="1" applyFill="1" applyBorder="1" applyAlignment="1"/>
    <xf numFmtId="0" fontId="2" fillId="7" borderId="3" xfId="5" applyNumberFormat="1" applyFill="1" applyBorder="1"/>
    <xf numFmtId="0" fontId="2" fillId="7" borderId="4" xfId="5" applyNumberFormat="1" applyFill="1" applyBorder="1"/>
    <xf numFmtId="0" fontId="2" fillId="7" borderId="5" xfId="5" applyFill="1" applyBorder="1"/>
    <xf numFmtId="0" fontId="2" fillId="7" borderId="0" xfId="5" applyFill="1" applyBorder="1" applyAlignment="1"/>
    <xf numFmtId="0" fontId="2" fillId="7" borderId="0" xfId="5" applyNumberFormat="1" applyFill="1" applyBorder="1"/>
    <xf numFmtId="0" fontId="2" fillId="7" borderId="6" xfId="5" applyNumberFormat="1" applyFill="1" applyBorder="1"/>
    <xf numFmtId="0" fontId="2" fillId="7" borderId="5" xfId="5" applyFont="1" applyFill="1" applyBorder="1" applyAlignment="1">
      <alignment horizontal="center"/>
    </xf>
    <xf numFmtId="0" fontId="2" fillId="7" borderId="0" xfId="5" applyFont="1" applyFill="1" applyBorder="1" applyAlignment="1"/>
    <xf numFmtId="0" fontId="2" fillId="7" borderId="0" xfId="5" applyFill="1" applyBorder="1"/>
    <xf numFmtId="0" fontId="2" fillId="7" borderId="6" xfId="5" applyFill="1" applyBorder="1"/>
    <xf numFmtId="0" fontId="2" fillId="7" borderId="5" xfId="5" applyFill="1" applyBorder="1" applyAlignment="1">
      <alignment horizontal="center"/>
    </xf>
    <xf numFmtId="0" fontId="2" fillId="7" borderId="0" xfId="5" quotePrefix="1" applyFont="1" applyFill="1" applyBorder="1" applyAlignment="1">
      <alignment horizontal="left" indent="2"/>
    </xf>
    <xf numFmtId="0" fontId="2" fillId="7" borderId="6" xfId="5" applyFont="1" applyFill="1" applyBorder="1" applyAlignment="1">
      <alignment horizontal="left"/>
    </xf>
    <xf numFmtId="0" fontId="2" fillId="7" borderId="0" xfId="5" applyFont="1" applyFill="1" applyBorder="1" applyAlignment="1">
      <alignment horizontal="left" indent="1"/>
    </xf>
    <xf numFmtId="0" fontId="2" fillId="7" borderId="7" xfId="5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0" fontId="10" fillId="0" borderId="0" xfId="2" applyFont="1" applyFill="1" applyAlignment="1">
      <alignment horizontal="center"/>
    </xf>
    <xf numFmtId="0" fontId="22" fillId="4" borderId="0" xfId="5" applyFont="1" applyFill="1" applyBorder="1" applyAlignment="1">
      <alignment horizontal="center" vertical="center"/>
    </xf>
    <xf numFmtId="0" fontId="23" fillId="0" borderId="0" xfId="5" applyFont="1" applyFill="1" applyBorder="1" applyAlignment="1">
      <alignment horizontal="center"/>
    </xf>
    <xf numFmtId="171" fontId="0" fillId="0" borderId="0" xfId="1" applyNumberFormat="1" applyFont="1"/>
    <xf numFmtId="0" fontId="2" fillId="0" borderId="0" xfId="0" applyFont="1"/>
    <xf numFmtId="172" fontId="0" fillId="0" borderId="0" xfId="0" applyNumberFormat="1"/>
    <xf numFmtId="8" fontId="0" fillId="0" borderId="0" xfId="0" applyNumberFormat="1"/>
    <xf numFmtId="0" fontId="29" fillId="0" borderId="0" xfId="0" applyFont="1" applyAlignment="1">
      <alignment horizontal="center"/>
    </xf>
    <xf numFmtId="8" fontId="29" fillId="0" borderId="0" xfId="0" applyNumberFormat="1" applyFont="1" applyAlignment="1">
      <alignment horizontal="center" wrapText="1"/>
    </xf>
  </cellXfs>
  <cellStyles count="8">
    <cellStyle name="Comma 2" xfId="4"/>
    <cellStyle name="Currency 2" xfId="6"/>
    <cellStyle name="Good" xfId="2" builtinId="26"/>
    <cellStyle name="Hyperlink 2" xfId="7"/>
    <cellStyle name="Normal" xfId="0" builtinId="0"/>
    <cellStyle name="Normal 2" xfId="3"/>
    <cellStyle name="Normal 3" xfId="5"/>
    <cellStyle name="Percent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AU"/>
              <a:t>Algae Growth Rate</a:t>
            </a:r>
          </a:p>
        </c:rich>
      </c:tx>
      <c:layout>
        <c:manualLayout>
          <c:xMode val="edge"/>
          <c:yMode val="edge"/>
          <c:x val="0.35972901413639075"/>
          <c:y val="3.2085576753498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792853912257098E-2"/>
          <c:y val="0.15179048637092557"/>
          <c:w val="0.87924016282225237"/>
          <c:h val="0.7268840192410476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Trendline!$B$2</c:f>
              <c:strCache>
                <c:ptCount val="1"/>
                <c:pt idx="0">
                  <c:v>Population (millions)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exp"/>
            <c:dispRSqr val="1"/>
            <c:dispEq val="1"/>
            <c:trendlineLbl>
              <c:layout>
                <c:manualLayout>
                  <c:x val="-0.15530107161286788"/>
                  <c:y val="0.1034872485859055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Trendline!$A$3:$A$12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Trendline!$B$3:$B$12</c:f>
              <c:numCache>
                <c:formatCode>0.00</c:formatCode>
                <c:ptCount val="10"/>
                <c:pt idx="0">
                  <c:v>1</c:v>
                </c:pt>
                <c:pt idx="1">
                  <c:v>1.1200000000000001</c:v>
                </c:pt>
                <c:pt idx="2">
                  <c:v>1.92</c:v>
                </c:pt>
                <c:pt idx="3">
                  <c:v>2.65</c:v>
                </c:pt>
                <c:pt idx="4">
                  <c:v>4.12</c:v>
                </c:pt>
                <c:pt idx="5">
                  <c:v>6.41</c:v>
                </c:pt>
                <c:pt idx="6">
                  <c:v>8.66</c:v>
                </c:pt>
                <c:pt idx="7">
                  <c:v>14.36</c:v>
                </c:pt>
                <c:pt idx="8">
                  <c:v>23.34</c:v>
                </c:pt>
                <c:pt idx="9">
                  <c:v>34.22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53-4CB7-BF67-F2E0D5B95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41376"/>
        <c:axId val="248206400"/>
      </c:scatterChart>
      <c:valAx>
        <c:axId val="64741376"/>
        <c:scaling>
          <c:orientation val="minMax"/>
          <c:max val="1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Day</a:t>
                </a:r>
              </a:p>
            </c:rich>
          </c:tx>
          <c:layout>
            <c:manualLayout>
              <c:xMode val="edge"/>
              <c:yMode val="edge"/>
              <c:x val="0.51357507943086067"/>
              <c:y val="0.9278075171433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48206400"/>
        <c:crosses val="autoZero"/>
        <c:crossBetween val="midCat"/>
      </c:valAx>
      <c:valAx>
        <c:axId val="248206400"/>
        <c:scaling>
          <c:orientation val="minMax"/>
          <c:max val="4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Population (millions)</a:t>
                </a:r>
              </a:p>
            </c:rich>
          </c:tx>
          <c:layout>
            <c:manualLayout>
              <c:xMode val="edge"/>
              <c:yMode val="edge"/>
              <c:x val="1.1312105723626661E-2"/>
              <c:y val="0.3074865394790093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74137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89" r="0.75000000000000289" t="1" header="0.5" footer="0.5"/>
    <c:pageSetup paperSize="9" orientation="landscape" horizontalDpi="1200" verticalDpi="96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Trendline!$B$2</c:f>
              <c:strCache>
                <c:ptCount val="1"/>
                <c:pt idx="0">
                  <c:v>Population (millions)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Trendline!$A$3:$A$12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Trendline!$B$3:$B$12</c:f>
              <c:numCache>
                <c:formatCode>0.00</c:formatCode>
                <c:ptCount val="10"/>
                <c:pt idx="0">
                  <c:v>1</c:v>
                </c:pt>
                <c:pt idx="1">
                  <c:v>1.1200000000000001</c:v>
                </c:pt>
                <c:pt idx="2">
                  <c:v>1.92</c:v>
                </c:pt>
                <c:pt idx="3">
                  <c:v>2.65</c:v>
                </c:pt>
                <c:pt idx="4">
                  <c:v>4.12</c:v>
                </c:pt>
                <c:pt idx="5">
                  <c:v>6.41</c:v>
                </c:pt>
                <c:pt idx="6">
                  <c:v>8.66</c:v>
                </c:pt>
                <c:pt idx="7">
                  <c:v>14.36</c:v>
                </c:pt>
                <c:pt idx="8">
                  <c:v>23.34</c:v>
                </c:pt>
                <c:pt idx="9">
                  <c:v>34.22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D3-4637-82E3-9B971BDF2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613408"/>
        <c:axId val="245612992"/>
      </c:scatterChart>
      <c:valAx>
        <c:axId val="245613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12992"/>
        <c:crosses val="autoZero"/>
        <c:crossBetween val="midCat"/>
      </c:valAx>
      <c:valAx>
        <c:axId val="24561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561340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533400</xdr:colOff>
          <xdr:row>0</xdr:row>
          <xdr:rowOff>85725</xdr:rowOff>
        </xdr:from>
        <xdr:to>
          <xdr:col>4</xdr:col>
          <xdr:colOff>276225</xdr:colOff>
          <xdr:row>2</xdr:row>
          <xdr:rowOff>161925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571500</xdr:colOff>
      <xdr:row>85</xdr:row>
      <xdr:rowOff>106680</xdr:rowOff>
    </xdr:from>
    <xdr:to>
      <xdr:col>17</xdr:col>
      <xdr:colOff>38100</xdr:colOff>
      <xdr:row>107</xdr:row>
      <xdr:rowOff>106680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150812</xdr:colOff>
      <xdr:row>3</xdr:row>
      <xdr:rowOff>120650</xdr:rowOff>
    </xdr:from>
    <xdr:to>
      <xdr:col>13</xdr:col>
      <xdr:colOff>23812</xdr:colOff>
      <xdr:row>21</xdr:row>
      <xdr:rowOff>6350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qwxu4/Documents/&#20854;&#20182;&#36164;&#26009;/lecture/cs1000/lectures/week2/week02+03demo-or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eek02+03demo-ori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qwxu4/Documents/&#20854;&#20182;&#36164;&#26009;/lecture/cs1000/lectures/week2/demo2Orig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ningSheet"/>
      <sheetName val="Correlation"/>
      <sheetName val="Trendline"/>
      <sheetName val="Solver"/>
      <sheetName val="Surface"/>
      <sheetName val="Viscosity"/>
      <sheetName val="Matrix"/>
      <sheetName val="SimEqns"/>
      <sheetName val="Financial"/>
      <sheetName val="Data Table"/>
      <sheetName val="VLOOKUP"/>
      <sheetName val="Trendline-OLD2"/>
      <sheetName val="Eqn-OLD"/>
    </sheetNames>
    <sheetDataSet>
      <sheetData sheetId="0"/>
      <sheetData sheetId="1"/>
      <sheetData sheetId="2"/>
      <sheetData sheetId="3"/>
      <sheetData sheetId="4"/>
      <sheetData sheetId="5">
        <row r="8">
          <cell r="G8">
            <v>0.5</v>
          </cell>
        </row>
        <row r="9">
          <cell r="G9">
            <v>0.5</v>
          </cell>
        </row>
        <row r="10">
          <cell r="G10">
            <v>10</v>
          </cell>
        </row>
        <row r="11">
          <cell r="G11">
            <v>0.5</v>
          </cell>
        </row>
        <row r="12">
          <cell r="G12">
            <v>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unningSheet"/>
      <sheetName val="Correlation"/>
      <sheetName val="Trendline"/>
      <sheetName val="Solver"/>
      <sheetName val="Surface"/>
      <sheetName val="Viscosity"/>
      <sheetName val="Matrix"/>
      <sheetName val="SimEqns"/>
      <sheetName val="Financial"/>
      <sheetName val="Data Table"/>
      <sheetName val="VLOOKUP"/>
      <sheetName val="Trendline-OLD2"/>
      <sheetName val="Eqn-OLD"/>
    </sheetNames>
    <sheetDataSet>
      <sheetData sheetId="0"/>
      <sheetData sheetId="1"/>
      <sheetData sheetId="2"/>
      <sheetData sheetId="3"/>
      <sheetData sheetId="4"/>
      <sheetData sheetId="5">
        <row r="8">
          <cell r="G8">
            <v>0.5</v>
          </cell>
        </row>
        <row r="9">
          <cell r="G9">
            <v>0.5</v>
          </cell>
        </row>
        <row r="10">
          <cell r="G10">
            <v>10</v>
          </cell>
        </row>
        <row r="11">
          <cell r="G11">
            <v>0.5</v>
          </cell>
        </row>
        <row r="12">
          <cell r="G12">
            <v>0.5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lege Majors"/>
      <sheetName val="ASX"/>
      <sheetName val="WebPark"/>
      <sheetName val="Equation"/>
      <sheetName val="StuRec"/>
      <sheetName val="Trendline"/>
      <sheetName val="CO2Trendline"/>
      <sheetName val="January Data"/>
      <sheetName val="StuRec_list"/>
      <sheetName val="Telst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B5" sqref="B5"/>
    </sheetView>
  </sheetViews>
  <sheetFormatPr defaultRowHeight="12.75" x14ac:dyDescent="0.2"/>
  <cols>
    <col min="3" max="3" width="10.7109375" bestFit="1" customWidth="1"/>
  </cols>
  <sheetData>
    <row r="1" spans="1:15" x14ac:dyDescent="0.2">
      <c r="B1" t="s">
        <v>197</v>
      </c>
      <c r="C1" s="152">
        <v>-1000000</v>
      </c>
    </row>
    <row r="4" spans="1:15" x14ac:dyDescent="0.2">
      <c r="A4" s="151" t="s">
        <v>196</v>
      </c>
      <c r="B4" s="150">
        <v>4.4999999999999998E-2</v>
      </c>
      <c r="C4" s="150">
        <v>0.05</v>
      </c>
      <c r="D4" s="150">
        <v>5.5E-2</v>
      </c>
      <c r="E4" s="150">
        <v>0.06</v>
      </c>
      <c r="F4" s="150">
        <v>6.5000000000000002E-2</v>
      </c>
      <c r="G4" s="150">
        <v>7.0000000000000007E-2</v>
      </c>
      <c r="H4" s="150">
        <v>7.4999999999999997E-2</v>
      </c>
      <c r="K4" s="155" t="s">
        <v>198</v>
      </c>
      <c r="L4" s="154"/>
      <c r="M4" s="154"/>
      <c r="N4" s="154"/>
      <c r="O4" s="154"/>
    </row>
    <row r="5" spans="1:15" x14ac:dyDescent="0.2">
      <c r="A5">
        <v>20</v>
      </c>
      <c r="B5" s="153">
        <f>PMT(B$4/12,$A5*12,$C$1)</f>
        <v>6326.4937621996241</v>
      </c>
      <c r="K5" s="154"/>
      <c r="L5" s="154"/>
      <c r="M5" s="154"/>
      <c r="N5" s="154"/>
      <c r="O5" s="154"/>
    </row>
    <row r="6" spans="1:15" x14ac:dyDescent="0.2">
      <c r="A6">
        <v>21</v>
      </c>
      <c r="K6" s="154"/>
      <c r="L6" s="154"/>
      <c r="M6" s="154"/>
      <c r="N6" s="154"/>
      <c r="O6" s="154"/>
    </row>
    <row r="7" spans="1:15" x14ac:dyDescent="0.2">
      <c r="A7">
        <v>22</v>
      </c>
      <c r="K7" s="154"/>
      <c r="L7" s="154"/>
      <c r="M7" s="154"/>
      <c r="N7" s="154"/>
      <c r="O7" s="154"/>
    </row>
    <row r="8" spans="1:15" x14ac:dyDescent="0.2">
      <c r="A8">
        <v>23</v>
      </c>
      <c r="K8" s="154"/>
      <c r="L8" s="154"/>
      <c r="M8" s="154"/>
      <c r="N8" s="154"/>
      <c r="O8" s="154"/>
    </row>
    <row r="9" spans="1:15" x14ac:dyDescent="0.2">
      <c r="A9">
        <v>24</v>
      </c>
      <c r="K9" s="154"/>
      <c r="L9" s="154"/>
      <c r="M9" s="154"/>
      <c r="N9" s="154"/>
      <c r="O9" s="154"/>
    </row>
    <row r="10" spans="1:15" x14ac:dyDescent="0.2">
      <c r="A10">
        <v>25</v>
      </c>
    </row>
    <row r="11" spans="1:15" x14ac:dyDescent="0.2">
      <c r="A11">
        <v>26</v>
      </c>
    </row>
    <row r="12" spans="1:15" x14ac:dyDescent="0.2">
      <c r="A12">
        <v>27</v>
      </c>
    </row>
    <row r="13" spans="1:15" x14ac:dyDescent="0.2">
      <c r="A13">
        <v>28</v>
      </c>
    </row>
    <row r="14" spans="1:15" x14ac:dyDescent="0.2">
      <c r="A14">
        <v>29</v>
      </c>
    </row>
    <row r="15" spans="1:15" x14ac:dyDescent="0.2">
      <c r="A15">
        <v>30</v>
      </c>
    </row>
  </sheetData>
  <mergeCells count="1">
    <mergeCell ref="K4:O9"/>
  </mergeCells>
  <pageMargins left="0.7" right="0.7" top="0.75" bottom="0.75" header="0.3" footer="0.3"/>
  <pageSetup paperSize="11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5" sqref="B5:E5"/>
    </sheetView>
  </sheetViews>
  <sheetFormatPr defaultRowHeight="15" x14ac:dyDescent="0.25"/>
  <cols>
    <col min="1" max="1" width="26.28515625" style="1" bestFit="1" customWidth="1"/>
    <col min="2" max="16384" width="9.140625" style="1"/>
  </cols>
  <sheetData>
    <row r="1" spans="1:6" ht="28.5" x14ac:dyDescent="0.45">
      <c r="A1" s="146" t="s">
        <v>2</v>
      </c>
      <c r="B1" s="146"/>
      <c r="C1" s="146"/>
      <c r="D1" s="146"/>
      <c r="E1" s="146"/>
      <c r="F1" s="146"/>
    </row>
    <row r="2" spans="1:6" ht="15.75" x14ac:dyDescent="0.25">
      <c r="A2" s="147" t="s">
        <v>3</v>
      </c>
      <c r="B2" s="147"/>
      <c r="C2" s="147"/>
      <c r="D2" s="147"/>
      <c r="E2" s="147"/>
      <c r="F2" s="147"/>
    </row>
    <row r="4" spans="1:6" x14ac:dyDescent="0.25">
      <c r="A4" s="2"/>
      <c r="B4" s="3">
        <v>2009</v>
      </c>
      <c r="C4" s="3">
        <v>2010</v>
      </c>
      <c r="D4" s="3">
        <v>2011</v>
      </c>
      <c r="E4" s="3">
        <v>2012</v>
      </c>
      <c r="F4" s="4" t="s">
        <v>1</v>
      </c>
    </row>
    <row r="5" spans="1:6" x14ac:dyDescent="0.25">
      <c r="A5" s="1" t="s">
        <v>4</v>
      </c>
      <c r="B5" s="5">
        <v>950</v>
      </c>
      <c r="C5" s="5">
        <v>1000</v>
      </c>
      <c r="D5" s="5">
        <v>1325</v>
      </c>
      <c r="E5" s="5">
        <v>1330</v>
      </c>
      <c r="F5" s="5">
        <f>AVERAGE(B5:E5)</f>
        <v>1151.25</v>
      </c>
    </row>
    <row r="6" spans="1:6" x14ac:dyDescent="0.25">
      <c r="A6" s="1" t="s">
        <v>5</v>
      </c>
      <c r="B6" s="5">
        <v>3975</v>
      </c>
      <c r="C6" s="5">
        <v>3650</v>
      </c>
      <c r="D6" s="5">
        <v>3775</v>
      </c>
      <c r="E6" s="5">
        <v>4000</v>
      </c>
      <c r="F6" s="5">
        <f t="shared" ref="F6:F11" si="0">AVERAGE(B6:E6)</f>
        <v>3850</v>
      </c>
    </row>
    <row r="7" spans="1:6" x14ac:dyDescent="0.25">
      <c r="A7" s="1" t="s">
        <v>6</v>
      </c>
      <c r="B7" s="5">
        <v>1500</v>
      </c>
      <c r="C7" s="5">
        <v>1425</v>
      </c>
      <c r="D7" s="5">
        <v>1435</v>
      </c>
      <c r="E7" s="5">
        <v>1400</v>
      </c>
      <c r="F7" s="5">
        <f t="shared" si="0"/>
        <v>1440</v>
      </c>
    </row>
    <row r="8" spans="1:6" x14ac:dyDescent="0.25">
      <c r="A8" s="1" t="s">
        <v>7</v>
      </c>
      <c r="B8" s="5">
        <v>2300</v>
      </c>
      <c r="C8" s="5">
        <v>2250</v>
      </c>
      <c r="D8" s="5">
        <v>2500</v>
      </c>
      <c r="E8" s="5">
        <v>3500</v>
      </c>
      <c r="F8" s="5">
        <f t="shared" si="0"/>
        <v>2637.5</v>
      </c>
    </row>
    <row r="9" spans="1:6" x14ac:dyDescent="0.25">
      <c r="A9" s="1" t="s">
        <v>8</v>
      </c>
      <c r="B9" s="5">
        <v>1895</v>
      </c>
      <c r="C9" s="5">
        <v>1650</v>
      </c>
      <c r="D9" s="5">
        <v>1700</v>
      </c>
      <c r="E9" s="5">
        <v>1800</v>
      </c>
      <c r="F9" s="5">
        <f t="shared" si="0"/>
        <v>1761.25</v>
      </c>
    </row>
    <row r="10" spans="1:6" x14ac:dyDescent="0.25">
      <c r="A10" s="1" t="s">
        <v>9</v>
      </c>
      <c r="B10" s="5">
        <v>4500</v>
      </c>
      <c r="C10" s="5">
        <v>4325</v>
      </c>
      <c r="D10" s="5">
        <v>4400</v>
      </c>
      <c r="E10" s="5">
        <v>4800</v>
      </c>
      <c r="F10" s="5">
        <f t="shared" si="0"/>
        <v>4506.25</v>
      </c>
    </row>
    <row r="11" spans="1:6" ht="17.25" x14ac:dyDescent="0.4">
      <c r="A11" s="1" t="s">
        <v>10</v>
      </c>
      <c r="B11" s="6">
        <v>5200</v>
      </c>
      <c r="C11" s="6">
        <v>5500</v>
      </c>
      <c r="D11" s="6">
        <v>5000</v>
      </c>
      <c r="E11" s="6">
        <v>4700</v>
      </c>
      <c r="F11" s="6">
        <f t="shared" si="0"/>
        <v>5100</v>
      </c>
    </row>
    <row r="12" spans="1:6" ht="17.25" x14ac:dyDescent="0.4">
      <c r="A12" s="7" t="s">
        <v>11</v>
      </c>
      <c r="B12" s="8">
        <f>SUM(B5:B11)</f>
        <v>20320</v>
      </c>
      <c r="C12" s="8">
        <f t="shared" ref="C12:F12" si="1">SUM(C5:C11)</f>
        <v>19800</v>
      </c>
      <c r="D12" s="8">
        <f t="shared" si="1"/>
        <v>20135</v>
      </c>
      <c r="E12" s="8">
        <f t="shared" si="1"/>
        <v>21530</v>
      </c>
      <c r="F12" s="8">
        <f t="shared" si="1"/>
        <v>20446.25</v>
      </c>
    </row>
  </sheetData>
  <mergeCells count="2">
    <mergeCell ref="A1:F1"/>
    <mergeCell ref="A2:F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7"/>
  <sheetViews>
    <sheetView topLeftCell="A6" zoomScaleNormal="100" workbookViewId="0">
      <selection activeCell="L10" sqref="L10"/>
    </sheetView>
  </sheetViews>
  <sheetFormatPr defaultRowHeight="19.149999999999999" customHeight="1" x14ac:dyDescent="0.3"/>
  <cols>
    <col min="1" max="1" width="4.140625" style="9" customWidth="1"/>
    <col min="2" max="2" width="22.5703125" style="14" customWidth="1"/>
    <col min="3" max="3" width="24.85546875" style="13" customWidth="1"/>
    <col min="4" max="16384" width="9.140625" style="9"/>
  </cols>
  <sheetData>
    <row r="1" spans="2:4" ht="19.149999999999999" customHeight="1" x14ac:dyDescent="0.3">
      <c r="B1" s="24"/>
    </row>
    <row r="2" spans="2:4" ht="19.5" customHeight="1" x14ac:dyDescent="0.3"/>
    <row r="3" spans="2:4" ht="19.5" customHeight="1" x14ac:dyDescent="0.3"/>
    <row r="4" spans="2:4" ht="18.75" customHeight="1" x14ac:dyDescent="0.3">
      <c r="B4" s="23" t="s">
        <v>12</v>
      </c>
      <c r="C4" s="22" t="s">
        <v>13</v>
      </c>
    </row>
    <row r="5" spans="2:4" ht="18.75" customHeight="1" x14ac:dyDescent="0.35">
      <c r="B5" s="20">
        <v>0</v>
      </c>
      <c r="C5" s="19">
        <f>4*B5^3+12*B5^2-32*B5+17</f>
        <v>17</v>
      </c>
      <c r="D5" s="21"/>
    </row>
    <row r="6" spans="2:4" ht="18.75" customHeight="1" x14ac:dyDescent="0.35">
      <c r="B6" s="20">
        <v>0.25</v>
      </c>
      <c r="C6" s="19">
        <f t="shared" ref="C6:C27" si="0">4*B6^3+12*B6^2-32*B6+17</f>
        <v>9.8125</v>
      </c>
      <c r="D6" s="21"/>
    </row>
    <row r="7" spans="2:4" ht="18.75" customHeight="1" x14ac:dyDescent="0.35">
      <c r="B7" s="20">
        <v>0.5</v>
      </c>
      <c r="C7" s="19">
        <f t="shared" si="0"/>
        <v>4.5</v>
      </c>
      <c r="D7" s="21"/>
    </row>
    <row r="8" spans="2:4" ht="18.75" customHeight="1" x14ac:dyDescent="0.35">
      <c r="B8" s="20">
        <v>0.75</v>
      </c>
      <c r="C8" s="19">
        <f t="shared" si="0"/>
        <v>1.4375</v>
      </c>
      <c r="D8" s="21"/>
    </row>
    <row r="9" spans="2:4" ht="18.75" customHeight="1" x14ac:dyDescent="0.35">
      <c r="B9" s="20">
        <v>1</v>
      </c>
      <c r="C9" s="19">
        <f t="shared" si="0"/>
        <v>1</v>
      </c>
      <c r="D9" s="21"/>
    </row>
    <row r="10" spans="2:4" ht="18.75" customHeight="1" x14ac:dyDescent="0.35">
      <c r="B10" s="20">
        <v>1.25</v>
      </c>
      <c r="C10" s="19">
        <f t="shared" si="0"/>
        <v>3.5625</v>
      </c>
      <c r="D10" s="21"/>
    </row>
    <row r="11" spans="2:4" ht="18.75" customHeight="1" x14ac:dyDescent="0.35">
      <c r="B11" s="20">
        <v>1.5</v>
      </c>
      <c r="C11" s="19">
        <f t="shared" si="0"/>
        <v>9.5</v>
      </c>
      <c r="D11" s="21"/>
    </row>
    <row r="12" spans="2:4" ht="18.75" customHeight="1" x14ac:dyDescent="0.3">
      <c r="B12" s="20">
        <v>1.75</v>
      </c>
      <c r="C12" s="19">
        <f t="shared" si="0"/>
        <v>19.1875</v>
      </c>
    </row>
    <row r="13" spans="2:4" ht="18.75" customHeight="1" x14ac:dyDescent="0.3">
      <c r="B13" s="20">
        <v>2</v>
      </c>
      <c r="C13" s="19">
        <f t="shared" si="0"/>
        <v>33</v>
      </c>
    </row>
    <row r="14" spans="2:4" ht="18.75" customHeight="1" x14ac:dyDescent="0.3">
      <c r="B14" s="20">
        <v>2.25</v>
      </c>
      <c r="C14" s="19">
        <f t="shared" si="0"/>
        <v>51.3125</v>
      </c>
    </row>
    <row r="15" spans="2:4" ht="18.75" customHeight="1" x14ac:dyDescent="0.3">
      <c r="B15" s="20">
        <v>2.5</v>
      </c>
      <c r="C15" s="19">
        <f t="shared" si="0"/>
        <v>74.5</v>
      </c>
    </row>
    <row r="16" spans="2:4" ht="18.75" customHeight="1" x14ac:dyDescent="0.3">
      <c r="B16" s="20">
        <v>2.75</v>
      </c>
      <c r="C16" s="19">
        <f t="shared" si="0"/>
        <v>102.9375</v>
      </c>
    </row>
    <row r="17" spans="1:4" ht="18.75" customHeight="1" x14ac:dyDescent="0.3">
      <c r="B17" s="20">
        <v>3</v>
      </c>
      <c r="C17" s="19">
        <f t="shared" si="0"/>
        <v>137</v>
      </c>
    </row>
    <row r="18" spans="1:4" ht="18.75" customHeight="1" x14ac:dyDescent="0.3">
      <c r="B18" s="20">
        <v>3.25</v>
      </c>
      <c r="C18" s="19">
        <f t="shared" si="0"/>
        <v>177.0625</v>
      </c>
    </row>
    <row r="19" spans="1:4" ht="18.75" customHeight="1" x14ac:dyDescent="0.3">
      <c r="B19" s="20">
        <v>3.5</v>
      </c>
      <c r="C19" s="19">
        <f t="shared" si="0"/>
        <v>223.5</v>
      </c>
    </row>
    <row r="20" spans="1:4" ht="18.75" customHeight="1" x14ac:dyDescent="0.3">
      <c r="B20" s="20">
        <v>3.75</v>
      </c>
      <c r="C20" s="19">
        <f t="shared" si="0"/>
        <v>276.6875</v>
      </c>
    </row>
    <row r="21" spans="1:4" ht="18.75" customHeight="1" x14ac:dyDescent="0.3">
      <c r="B21" s="20">
        <v>4</v>
      </c>
      <c r="C21" s="19">
        <f t="shared" si="0"/>
        <v>337</v>
      </c>
    </row>
    <row r="22" spans="1:4" ht="19.149999999999999" customHeight="1" x14ac:dyDescent="0.3">
      <c r="B22" s="20">
        <v>4.25</v>
      </c>
      <c r="C22" s="19">
        <f t="shared" si="0"/>
        <v>404.8125</v>
      </c>
    </row>
    <row r="23" spans="1:4" ht="19.149999999999999" customHeight="1" x14ac:dyDescent="0.3">
      <c r="B23" s="20">
        <v>4.5</v>
      </c>
      <c r="C23" s="19">
        <f t="shared" si="0"/>
        <v>480.5</v>
      </c>
    </row>
    <row r="24" spans="1:4" ht="19.149999999999999" customHeight="1" x14ac:dyDescent="0.3">
      <c r="A24" s="10"/>
      <c r="B24" s="20">
        <v>4.75</v>
      </c>
      <c r="C24" s="19">
        <f t="shared" si="0"/>
        <v>564.4375</v>
      </c>
      <c r="D24" s="10"/>
    </row>
    <row r="25" spans="1:4" ht="19.149999999999999" customHeight="1" x14ac:dyDescent="0.3">
      <c r="A25" s="10"/>
      <c r="B25" s="20">
        <v>5</v>
      </c>
      <c r="C25" s="19">
        <f t="shared" si="0"/>
        <v>657</v>
      </c>
      <c r="D25" s="10"/>
    </row>
    <row r="26" spans="1:4" ht="19.149999999999999" customHeight="1" x14ac:dyDescent="0.3">
      <c r="A26" s="10"/>
      <c r="B26" s="20">
        <v>5.25</v>
      </c>
      <c r="C26" s="19">
        <f t="shared" si="0"/>
        <v>758.5625</v>
      </c>
      <c r="D26" s="10"/>
    </row>
    <row r="27" spans="1:4" ht="19.149999999999999" customHeight="1" x14ac:dyDescent="0.3">
      <c r="A27" s="10"/>
      <c r="B27" s="20">
        <v>5.5</v>
      </c>
      <c r="C27" s="19">
        <f t="shared" si="0"/>
        <v>869.5</v>
      </c>
      <c r="D27" s="17"/>
    </row>
    <row r="28" spans="1:4" ht="19.149999999999999" customHeight="1" x14ac:dyDescent="0.3">
      <c r="A28" s="10"/>
      <c r="B28" s="20"/>
      <c r="C28" s="19"/>
      <c r="D28" s="17"/>
    </row>
    <row r="29" spans="1:4" ht="19.149999999999999" customHeight="1" x14ac:dyDescent="0.3">
      <c r="A29" s="10"/>
      <c r="B29" s="16"/>
      <c r="C29" s="15" t="s">
        <v>15</v>
      </c>
      <c r="D29" s="17"/>
    </row>
    <row r="30" spans="1:4" ht="19.149999999999999" customHeight="1" x14ac:dyDescent="0.3">
      <c r="A30" s="10"/>
      <c r="B30" s="25" t="s">
        <v>12</v>
      </c>
      <c r="C30" s="26" t="s">
        <v>14</v>
      </c>
      <c r="D30" s="17"/>
    </row>
    <row r="31" spans="1:4" ht="19.149999999999999" customHeight="1" x14ac:dyDescent="0.3">
      <c r="A31" s="10"/>
      <c r="B31" s="16">
        <v>10</v>
      </c>
      <c r="C31" s="15">
        <f>2*B31</f>
        <v>20</v>
      </c>
      <c r="D31" s="10"/>
    </row>
    <row r="32" spans="1:4" ht="19.149999999999999" customHeight="1" x14ac:dyDescent="0.3">
      <c r="A32" s="10"/>
      <c r="B32" s="16">
        <v>100</v>
      </c>
      <c r="C32" s="15">
        <f t="shared" ref="C32:C35" si="1">2*B32</f>
        <v>200</v>
      </c>
      <c r="D32" s="10"/>
    </row>
    <row r="33" spans="1:4" ht="19.149999999999999" customHeight="1" x14ac:dyDescent="0.3">
      <c r="A33" s="10"/>
      <c r="B33" s="16">
        <v>101</v>
      </c>
      <c r="C33" s="15">
        <f t="shared" si="1"/>
        <v>202</v>
      </c>
      <c r="D33" s="10"/>
    </row>
    <row r="34" spans="1:4" ht="19.149999999999999" customHeight="1" x14ac:dyDescent="0.3">
      <c r="A34" s="10"/>
      <c r="B34" s="16">
        <v>200</v>
      </c>
      <c r="C34" s="15">
        <f t="shared" si="1"/>
        <v>400</v>
      </c>
      <c r="D34" s="10"/>
    </row>
    <row r="35" spans="1:4" ht="19.149999999999999" customHeight="1" x14ac:dyDescent="0.3">
      <c r="A35" s="10"/>
      <c r="B35" s="16">
        <v>220</v>
      </c>
      <c r="C35" s="15">
        <f t="shared" si="1"/>
        <v>440</v>
      </c>
      <c r="D35" s="10"/>
    </row>
    <row r="36" spans="1:4" ht="19.149999999999999" customHeight="1" x14ac:dyDescent="0.3">
      <c r="A36" s="10"/>
      <c r="B36" s="16"/>
      <c r="C36" s="15"/>
      <c r="D36" s="10"/>
    </row>
    <row r="37" spans="1:4" ht="19.149999999999999" customHeight="1" x14ac:dyDescent="0.3">
      <c r="A37" s="10"/>
      <c r="B37" s="18"/>
      <c r="C37" s="15"/>
      <c r="D37" s="10"/>
    </row>
    <row r="38" spans="1:4" ht="16.5" customHeight="1" x14ac:dyDescent="0.3">
      <c r="A38" s="10"/>
      <c r="B38" s="18"/>
      <c r="C38" s="15"/>
      <c r="D38" s="10"/>
    </row>
    <row r="39" spans="1:4" ht="22.5" customHeight="1" x14ac:dyDescent="0.3">
      <c r="A39" s="10"/>
      <c r="B39" s="16"/>
      <c r="C39" s="15"/>
      <c r="D39" s="17"/>
    </row>
    <row r="40" spans="1:4" ht="21.75" customHeight="1" x14ac:dyDescent="0.3">
      <c r="A40" s="10"/>
      <c r="B40" s="16"/>
      <c r="C40" s="15"/>
      <c r="D40" s="17"/>
    </row>
    <row r="41" spans="1:4" ht="19.149999999999999" customHeight="1" x14ac:dyDescent="0.3">
      <c r="A41" s="10"/>
      <c r="B41" s="16"/>
      <c r="C41" s="15"/>
      <c r="D41" s="17"/>
    </row>
    <row r="42" spans="1:4" ht="19.149999999999999" customHeight="1" x14ac:dyDescent="0.3">
      <c r="A42" s="10"/>
      <c r="B42" s="16"/>
      <c r="C42" s="15"/>
      <c r="D42" s="10"/>
    </row>
    <row r="43" spans="1:4" ht="19.149999999999999" customHeight="1" x14ac:dyDescent="0.3">
      <c r="A43" s="10"/>
      <c r="B43" s="16"/>
      <c r="C43" s="15"/>
      <c r="D43" s="10"/>
    </row>
    <row r="44" spans="1:4" ht="19.149999999999999" customHeight="1" x14ac:dyDescent="0.3">
      <c r="A44" s="10"/>
      <c r="B44" s="16"/>
      <c r="C44" s="15"/>
      <c r="D44" s="10"/>
    </row>
    <row r="45" spans="1:4" ht="19.149999999999999" customHeight="1" x14ac:dyDescent="0.3">
      <c r="A45" s="10"/>
      <c r="B45" s="16"/>
      <c r="C45" s="15"/>
      <c r="D45" s="10"/>
    </row>
    <row r="46" spans="1:4" ht="19.149999999999999" customHeight="1" x14ac:dyDescent="0.3">
      <c r="A46" s="10"/>
      <c r="D46" s="10"/>
    </row>
    <row r="47" spans="1:4" ht="19.149999999999999" customHeight="1" x14ac:dyDescent="0.3">
      <c r="A47" s="10"/>
      <c r="D47" s="10"/>
    </row>
  </sheetData>
  <pageMargins left="0.75" right="0.75" top="1" bottom="1" header="0.5" footer="0.5"/>
  <pageSetup paperSize="11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57345" r:id="rId4">
          <objectPr defaultSize="0" autoPict="0" r:id="rId5">
            <anchor moveWithCells="1">
              <from>
                <xdr:col>1</xdr:col>
                <xdr:colOff>533400</xdr:colOff>
                <xdr:row>0</xdr:row>
                <xdr:rowOff>85725</xdr:rowOff>
              </from>
              <to>
                <xdr:col>4</xdr:col>
                <xdr:colOff>276225</xdr:colOff>
                <xdr:row>2</xdr:row>
                <xdr:rowOff>161925</xdr:rowOff>
              </to>
            </anchor>
          </objectPr>
        </oleObject>
      </mc:Choice>
      <mc:Fallback>
        <oleObject progId="Equation.3" shapeId="5734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="120" zoomScaleNormal="120" workbookViewId="0">
      <selection activeCell="B24" sqref="B24"/>
    </sheetView>
  </sheetViews>
  <sheetFormatPr defaultColWidth="8.85546875" defaultRowHeight="12.75" x14ac:dyDescent="0.2"/>
  <cols>
    <col min="1" max="1" width="4.42578125" style="28" customWidth="1"/>
    <col min="2" max="16384" width="8.85546875" style="28"/>
  </cols>
  <sheetData>
    <row r="1" spans="1:3" x14ac:dyDescent="0.2">
      <c r="A1" s="27" t="s">
        <v>16</v>
      </c>
      <c r="B1" s="27"/>
      <c r="C1" s="27"/>
    </row>
    <row r="2" spans="1:3" x14ac:dyDescent="0.2">
      <c r="A2" s="12" t="s">
        <v>17</v>
      </c>
      <c r="B2" s="12" t="s">
        <v>18</v>
      </c>
      <c r="C2" s="12"/>
    </row>
    <row r="3" spans="1:3" x14ac:dyDescent="0.2">
      <c r="A3" s="28">
        <v>1</v>
      </c>
      <c r="B3" s="29">
        <v>1</v>
      </c>
    </row>
    <row r="4" spans="1:3" x14ac:dyDescent="0.2">
      <c r="A4" s="28">
        <v>2</v>
      </c>
      <c r="B4" s="29">
        <v>1.1200000000000001</v>
      </c>
    </row>
    <row r="5" spans="1:3" x14ac:dyDescent="0.2">
      <c r="A5" s="28">
        <v>3</v>
      </c>
      <c r="B5" s="29">
        <v>1.92</v>
      </c>
    </row>
    <row r="6" spans="1:3" x14ac:dyDescent="0.2">
      <c r="A6" s="28">
        <v>4</v>
      </c>
      <c r="B6" s="29">
        <v>2.65</v>
      </c>
    </row>
    <row r="7" spans="1:3" x14ac:dyDescent="0.2">
      <c r="A7" s="28">
        <v>5</v>
      </c>
      <c r="B7" s="29">
        <v>4.12</v>
      </c>
    </row>
    <row r="8" spans="1:3" x14ac:dyDescent="0.2">
      <c r="A8" s="28">
        <v>6</v>
      </c>
      <c r="B8" s="29">
        <v>6.41</v>
      </c>
    </row>
    <row r="9" spans="1:3" x14ac:dyDescent="0.2">
      <c r="A9" s="28">
        <v>7</v>
      </c>
      <c r="B9" s="29">
        <v>8.66</v>
      </c>
    </row>
    <row r="10" spans="1:3" x14ac:dyDescent="0.2">
      <c r="A10" s="28">
        <v>8</v>
      </c>
      <c r="B10" s="29">
        <v>14.36</v>
      </c>
    </row>
    <row r="11" spans="1:3" x14ac:dyDescent="0.2">
      <c r="A11" s="28">
        <v>9</v>
      </c>
      <c r="B11" s="29">
        <v>23.34</v>
      </c>
    </row>
    <row r="12" spans="1:3" x14ac:dyDescent="0.2">
      <c r="A12" s="28">
        <v>10</v>
      </c>
      <c r="B12" s="29">
        <v>34.22</v>
      </c>
    </row>
    <row r="17" spans="1:10" x14ac:dyDescent="0.2">
      <c r="A17" s="11"/>
      <c r="B17" s="11"/>
      <c r="C17" s="11"/>
      <c r="D17" s="11"/>
      <c r="E17" s="11"/>
      <c r="F17" s="11"/>
      <c r="G17" s="11"/>
      <c r="H17" s="11"/>
      <c r="I17" s="11"/>
    </row>
    <row r="18" spans="1:10" x14ac:dyDescent="0.2">
      <c r="A18" s="11"/>
      <c r="B18" s="11"/>
      <c r="C18" s="11"/>
      <c r="D18" s="11"/>
      <c r="E18" s="11"/>
      <c r="F18" s="11"/>
      <c r="G18" s="11"/>
      <c r="H18" s="11"/>
      <c r="I18" s="11"/>
    </row>
    <row r="19" spans="1:10" x14ac:dyDescent="0.2">
      <c r="A19" s="30"/>
      <c r="B19" s="11"/>
      <c r="C19" s="11"/>
      <c r="D19" s="11"/>
      <c r="E19" s="11"/>
      <c r="F19" s="11"/>
      <c r="G19" s="11"/>
      <c r="H19" s="11"/>
      <c r="I19" s="11"/>
    </row>
    <row r="20" spans="1:10" x14ac:dyDescent="0.2">
      <c r="A20" s="31"/>
      <c r="B20" s="11"/>
      <c r="C20" s="11"/>
      <c r="D20" s="11"/>
      <c r="E20" s="11"/>
      <c r="F20" s="11"/>
      <c r="G20" s="11"/>
      <c r="H20" s="11"/>
      <c r="I20" s="11"/>
    </row>
    <row r="21" spans="1:10" x14ac:dyDescent="0.2">
      <c r="A21" s="31"/>
      <c r="B21" s="11"/>
      <c r="C21" s="11"/>
      <c r="D21" s="11"/>
      <c r="E21" s="11"/>
      <c r="F21" s="11"/>
      <c r="G21" s="11"/>
      <c r="H21" s="11"/>
      <c r="I21" s="11"/>
    </row>
    <row r="22" spans="1:10" x14ac:dyDescent="0.2">
      <c r="A22" s="31"/>
      <c r="B22" s="11"/>
      <c r="C22" s="11"/>
      <c r="D22" s="11"/>
      <c r="E22" s="11"/>
      <c r="F22" s="11"/>
      <c r="G22" s="11"/>
      <c r="H22" s="11"/>
      <c r="I22" s="11"/>
    </row>
    <row r="23" spans="1:10" x14ac:dyDescent="0.2">
      <c r="A23" s="32"/>
      <c r="B23" s="33" t="s">
        <v>19</v>
      </c>
      <c r="C23" s="33"/>
      <c r="D23" s="33"/>
      <c r="E23" s="33"/>
      <c r="F23" s="33"/>
      <c r="G23" s="33"/>
      <c r="H23" s="33"/>
      <c r="I23" s="33"/>
      <c r="J23" s="34"/>
    </row>
    <row r="24" spans="1:10" x14ac:dyDescent="0.2">
      <c r="A24" s="35"/>
      <c r="B24" s="36" t="s">
        <v>25</v>
      </c>
      <c r="C24" s="36"/>
      <c r="D24" s="36"/>
      <c r="E24" s="36"/>
      <c r="F24" s="36"/>
      <c r="G24" s="36"/>
      <c r="H24" s="36"/>
      <c r="I24" s="36"/>
      <c r="J24" s="37"/>
    </row>
    <row r="25" spans="1:10" x14ac:dyDescent="0.2">
      <c r="A25" s="38"/>
      <c r="B25" s="36"/>
      <c r="C25" s="36"/>
      <c r="D25" s="36"/>
      <c r="E25" s="36"/>
      <c r="F25" s="36"/>
      <c r="G25" s="36"/>
      <c r="H25" s="36"/>
      <c r="I25" s="36"/>
      <c r="J25" s="37"/>
    </row>
    <row r="26" spans="1:10" x14ac:dyDescent="0.2">
      <c r="A26" s="38"/>
      <c r="B26" s="36"/>
      <c r="C26" s="36"/>
      <c r="D26" s="36"/>
      <c r="E26" s="36"/>
      <c r="F26" s="36"/>
      <c r="G26" s="36"/>
      <c r="H26" s="36"/>
      <c r="I26" s="36"/>
      <c r="J26" s="37"/>
    </row>
    <row r="27" spans="1:10" x14ac:dyDescent="0.2">
      <c r="A27" s="39"/>
      <c r="B27" s="40"/>
      <c r="C27" s="41"/>
      <c r="D27" s="41"/>
      <c r="E27" s="41"/>
      <c r="F27" s="36"/>
      <c r="G27" s="36"/>
      <c r="H27" s="36"/>
      <c r="I27" s="36"/>
      <c r="J27" s="37"/>
    </row>
    <row r="28" spans="1:10" x14ac:dyDescent="0.2">
      <c r="A28" s="42"/>
      <c r="B28" s="43"/>
      <c r="C28" s="43"/>
      <c r="D28" s="43"/>
      <c r="E28" s="43"/>
      <c r="F28" s="44"/>
      <c r="G28" s="44"/>
      <c r="H28" s="44"/>
      <c r="I28" s="44"/>
      <c r="J28" s="45"/>
    </row>
    <row r="29" spans="1:10" x14ac:dyDescent="0.2">
      <c r="A29" s="31"/>
      <c r="B29" s="31"/>
      <c r="C29" s="31"/>
      <c r="D29" s="31"/>
      <c r="E29" s="31"/>
      <c r="F29" s="11"/>
      <c r="G29" s="11"/>
      <c r="H29" s="11"/>
      <c r="I29" s="11"/>
    </row>
    <row r="30" spans="1:10" x14ac:dyDescent="0.2">
      <c r="A30" s="31"/>
      <c r="B30" s="31"/>
      <c r="C30" s="31"/>
      <c r="D30" s="31"/>
      <c r="E30" s="31"/>
      <c r="F30" s="11"/>
      <c r="G30" s="11"/>
      <c r="H30" s="11"/>
      <c r="I30" s="11"/>
    </row>
    <row r="31" spans="1:10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10" x14ac:dyDescent="0.2">
      <c r="A32" s="46"/>
      <c r="B32" s="46"/>
      <c r="C32" s="46"/>
      <c r="D32" s="46"/>
      <c r="E32" s="46"/>
      <c r="F32" s="46"/>
      <c r="G32" s="46"/>
      <c r="H32" s="46"/>
      <c r="I32" s="11"/>
    </row>
    <row r="33" spans="1:9" x14ac:dyDescent="0.2">
      <c r="A33" s="31"/>
      <c r="B33" s="31"/>
      <c r="C33" s="31"/>
      <c r="D33" s="31"/>
      <c r="E33" s="31"/>
      <c r="F33" s="31"/>
      <c r="G33" s="31"/>
      <c r="H33" s="31"/>
      <c r="I33" s="11"/>
    </row>
    <row r="34" spans="1:9" x14ac:dyDescent="0.2">
      <c r="A34" s="31"/>
      <c r="B34" s="31"/>
      <c r="C34" s="31"/>
      <c r="D34" s="31"/>
      <c r="E34" s="31"/>
      <c r="F34" s="31"/>
      <c r="G34" s="31"/>
      <c r="H34" s="31"/>
      <c r="I34" s="11"/>
    </row>
    <row r="35" spans="1:9" x14ac:dyDescent="0.2">
      <c r="A35" s="11"/>
      <c r="B35" s="11"/>
      <c r="C35" s="11"/>
      <c r="D35" s="11"/>
      <c r="E35" s="11"/>
      <c r="F35" s="11"/>
      <c r="G35" s="11"/>
      <c r="H35" s="11"/>
      <c r="I35" s="11"/>
    </row>
    <row r="36" spans="1:9" x14ac:dyDescent="0.2">
      <c r="A36" s="11"/>
      <c r="B36" s="11"/>
      <c r="C36" s="11"/>
      <c r="D36" s="11"/>
      <c r="E36" s="11"/>
      <c r="F36" s="11"/>
      <c r="G36" s="11"/>
      <c r="H36" s="11"/>
      <c r="I36" s="11"/>
    </row>
    <row r="37" spans="1:9" x14ac:dyDescent="0.2">
      <c r="A37" s="11"/>
      <c r="B37" s="11"/>
      <c r="C37" s="11"/>
      <c r="D37" s="11"/>
      <c r="E37" s="11"/>
      <c r="F37" s="11"/>
      <c r="G37" s="11"/>
      <c r="H37" s="11"/>
      <c r="I37" s="11"/>
    </row>
    <row r="38" spans="1:9" x14ac:dyDescent="0.2">
      <c r="A38" s="11"/>
      <c r="B38" s="11"/>
      <c r="C38" s="11"/>
      <c r="D38" s="11"/>
      <c r="E38" s="11"/>
      <c r="F38" s="11"/>
      <c r="G38" s="11"/>
      <c r="H38" s="11"/>
      <c r="I38" s="11"/>
    </row>
    <row r="39" spans="1:9" x14ac:dyDescent="0.2">
      <c r="A39" s="11"/>
      <c r="B39" s="11"/>
      <c r="C39" s="11"/>
      <c r="D39" s="11"/>
      <c r="E39" s="11"/>
      <c r="F39" s="11"/>
      <c r="G39" s="11"/>
      <c r="H39" s="11"/>
      <c r="I39" s="11"/>
    </row>
    <row r="40" spans="1:9" x14ac:dyDescent="0.2">
      <c r="A40" s="46"/>
      <c r="B40" s="46"/>
      <c r="C40" s="11"/>
      <c r="D40" s="11"/>
      <c r="E40" s="11"/>
      <c r="F40" s="11"/>
      <c r="G40" s="11"/>
      <c r="H40" s="11"/>
      <c r="I40" s="11"/>
    </row>
    <row r="41" spans="1:9" x14ac:dyDescent="0.2">
      <c r="A41" s="31"/>
      <c r="B41" s="31"/>
      <c r="C41" s="11"/>
      <c r="D41" s="11"/>
      <c r="E41" s="11"/>
      <c r="F41" s="11"/>
      <c r="G41" s="11"/>
      <c r="H41" s="11"/>
      <c r="I41" s="11"/>
    </row>
    <row r="42" spans="1:9" x14ac:dyDescent="0.2">
      <c r="A42" s="31"/>
      <c r="B42" s="31"/>
      <c r="C42" s="11"/>
      <c r="D42" s="11"/>
      <c r="E42" s="11"/>
      <c r="F42" s="11"/>
      <c r="G42" s="11"/>
      <c r="H42" s="11"/>
      <c r="I42" s="11"/>
    </row>
    <row r="43" spans="1:9" x14ac:dyDescent="0.2">
      <c r="A43" s="31"/>
      <c r="B43" s="31"/>
      <c r="C43" s="11"/>
      <c r="D43" s="11"/>
      <c r="E43" s="11"/>
      <c r="F43" s="11"/>
      <c r="G43" s="11"/>
      <c r="H43" s="11"/>
      <c r="I43" s="11"/>
    </row>
    <row r="44" spans="1:9" x14ac:dyDescent="0.2">
      <c r="A44" s="31"/>
      <c r="B44" s="31"/>
      <c r="C44" s="11"/>
      <c r="D44" s="11"/>
      <c r="E44" s="11"/>
      <c r="F44" s="11"/>
      <c r="G44" s="11"/>
      <c r="H44" s="11"/>
      <c r="I44" s="11"/>
    </row>
    <row r="45" spans="1:9" x14ac:dyDescent="0.2">
      <c r="A45" s="31"/>
      <c r="B45" s="31"/>
      <c r="C45" s="11"/>
      <c r="D45" s="11"/>
      <c r="E45" s="11"/>
      <c r="F45" s="11"/>
      <c r="G45" s="11"/>
      <c r="H45" s="11"/>
      <c r="I45" s="11"/>
    </row>
    <row r="46" spans="1:9" x14ac:dyDescent="0.2">
      <c r="A46" s="31"/>
      <c r="B46" s="31"/>
      <c r="C46" s="11"/>
      <c r="D46" s="11"/>
      <c r="E46" s="11"/>
      <c r="F46" s="11"/>
      <c r="G46" s="11"/>
      <c r="H46" s="11"/>
      <c r="I46" s="11"/>
    </row>
    <row r="47" spans="1:9" x14ac:dyDescent="0.2">
      <c r="A47" s="31"/>
      <c r="B47" s="31"/>
      <c r="C47" s="11"/>
      <c r="D47" s="11"/>
      <c r="E47" s="11"/>
      <c r="F47" s="11"/>
      <c r="G47" s="11"/>
      <c r="H47" s="11"/>
      <c r="I47" s="11"/>
    </row>
    <row r="48" spans="1:9" x14ac:dyDescent="0.2">
      <c r="A48" s="31"/>
      <c r="B48" s="31"/>
      <c r="C48" s="11"/>
      <c r="D48" s="11"/>
      <c r="E48" s="11"/>
      <c r="F48" s="11"/>
      <c r="G48" s="11"/>
      <c r="H48" s="11"/>
      <c r="I48" s="11"/>
    </row>
    <row r="49" spans="1:9" x14ac:dyDescent="0.2">
      <c r="A49" s="31"/>
      <c r="B49" s="31"/>
      <c r="C49" s="11"/>
      <c r="D49" s="11"/>
      <c r="E49" s="11"/>
      <c r="F49" s="11"/>
      <c r="G49" s="11"/>
      <c r="H49" s="11"/>
      <c r="I49" s="11"/>
    </row>
    <row r="50" spans="1:9" x14ac:dyDescent="0.2">
      <c r="A50" s="31"/>
      <c r="B50" s="31"/>
      <c r="C50" s="11"/>
      <c r="D50" s="11"/>
      <c r="E50" s="11"/>
      <c r="F50" s="11"/>
      <c r="G50" s="11"/>
      <c r="H50" s="11"/>
      <c r="I50" s="11"/>
    </row>
    <row r="51" spans="1:9" x14ac:dyDescent="0.2">
      <c r="A51" s="11"/>
      <c r="B51" s="11"/>
      <c r="C51" s="11"/>
      <c r="D51" s="11"/>
      <c r="E51" s="11"/>
      <c r="F51" s="11"/>
      <c r="G51" s="11"/>
      <c r="H51" s="11"/>
      <c r="I51" s="11"/>
    </row>
    <row r="52" spans="1:9" x14ac:dyDescent="0.2">
      <c r="A52" s="11"/>
      <c r="B52" s="11"/>
      <c r="C52" s="11"/>
      <c r="D52" s="11"/>
      <c r="E52" s="11"/>
      <c r="F52" s="11"/>
      <c r="G52" s="11"/>
      <c r="H52" s="11"/>
      <c r="I52" s="11"/>
    </row>
    <row r="53" spans="1:9" x14ac:dyDescent="0.2">
      <c r="A53" s="11"/>
      <c r="B53" s="11"/>
      <c r="C53" s="11"/>
      <c r="D53" s="11"/>
      <c r="E53" s="11"/>
      <c r="F53" s="11"/>
      <c r="G53" s="11"/>
      <c r="H53" s="11"/>
      <c r="I53" s="11"/>
    </row>
    <row r="54" spans="1:9" x14ac:dyDescent="0.2">
      <c r="A54" s="11"/>
      <c r="B54" s="11"/>
      <c r="C54" s="11"/>
      <c r="D54" s="11"/>
      <c r="E54" s="11"/>
      <c r="F54" s="11"/>
      <c r="G54" s="11"/>
      <c r="H54" s="11"/>
      <c r="I54" s="11"/>
    </row>
    <row r="55" spans="1:9" x14ac:dyDescent="0.2">
      <c r="A55" s="11"/>
      <c r="B55" s="11"/>
      <c r="C55" s="11"/>
      <c r="D55" s="11"/>
      <c r="E55" s="11"/>
      <c r="F55" s="11"/>
      <c r="G55" s="11"/>
      <c r="H55" s="11"/>
      <c r="I55" s="11"/>
    </row>
    <row r="56" spans="1:9" x14ac:dyDescent="0.2">
      <c r="A56" s="11"/>
      <c r="B56" s="11"/>
      <c r="C56" s="11"/>
      <c r="D56" s="11"/>
      <c r="E56" s="11"/>
      <c r="F56" s="11"/>
      <c r="G56" s="11"/>
      <c r="H56" s="11"/>
      <c r="I56" s="11"/>
    </row>
    <row r="57" spans="1:9" x14ac:dyDescent="0.2">
      <c r="A57" s="11"/>
      <c r="B57" s="11"/>
      <c r="C57" s="11"/>
      <c r="D57" s="11"/>
      <c r="E57" s="11"/>
      <c r="F57" s="11"/>
      <c r="G57" s="11"/>
      <c r="H57" s="11"/>
      <c r="I57" s="11"/>
    </row>
  </sheetData>
  <pageMargins left="0.75" right="0.75" top="1" bottom="1" header="0.5" footer="0.5"/>
  <pageSetup paperSize="9" orientation="portrait" horizontalDpi="1200" verticalDpi="96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workbookViewId="0">
      <selection activeCell="F6" sqref="F6"/>
    </sheetView>
  </sheetViews>
  <sheetFormatPr defaultRowHeight="12.75" x14ac:dyDescent="0.2"/>
  <cols>
    <col min="1" max="1" width="12.7109375" style="9" customWidth="1"/>
    <col min="2" max="2" width="15.85546875" style="9" customWidth="1"/>
    <col min="3" max="4" width="12.7109375" style="9" customWidth="1"/>
    <col min="5" max="5" width="18.140625" style="9" bestFit="1" customWidth="1"/>
    <col min="6" max="6" width="12.7109375" style="9" customWidth="1"/>
    <col min="7" max="7" width="12.7109375" style="9" bestFit="1" customWidth="1"/>
    <col min="8" max="9" width="11.7109375" style="9" customWidth="1"/>
    <col min="10" max="10" width="11.42578125" style="9" customWidth="1"/>
    <col min="11" max="16384" width="9.140625" style="9"/>
  </cols>
  <sheetData>
    <row r="1" spans="1:10" ht="33" x14ac:dyDescent="0.2">
      <c r="A1" s="148" t="s">
        <v>26</v>
      </c>
      <c r="B1" s="148"/>
      <c r="C1" s="148"/>
      <c r="D1" s="148"/>
      <c r="E1" s="148"/>
      <c r="F1" s="148"/>
      <c r="G1" s="148"/>
      <c r="H1" s="148"/>
      <c r="I1" s="148"/>
    </row>
    <row r="2" spans="1:10" ht="16.5" x14ac:dyDescent="0.3">
      <c r="A2" s="149" t="s">
        <v>27</v>
      </c>
      <c r="B2" s="149"/>
      <c r="C2" s="149"/>
      <c r="D2" s="149"/>
      <c r="E2" s="149"/>
      <c r="F2" s="149"/>
      <c r="G2" s="149"/>
      <c r="H2" s="149"/>
      <c r="I2" s="149"/>
      <c r="J2" s="149"/>
    </row>
    <row r="3" spans="1:10" ht="16.5" x14ac:dyDescent="0.3">
      <c r="A3" s="50" t="s">
        <v>28</v>
      </c>
      <c r="B3" s="51"/>
      <c r="C3" s="52">
        <v>0.25</v>
      </c>
      <c r="D3" s="51"/>
      <c r="E3" s="51"/>
      <c r="F3" s="51"/>
      <c r="G3" s="51"/>
      <c r="H3" s="51"/>
      <c r="I3" s="51"/>
      <c r="J3" s="51"/>
    </row>
    <row r="4" spans="1:10" ht="18" x14ac:dyDescent="0.35">
      <c r="A4" s="53"/>
      <c r="B4" s="54"/>
      <c r="C4" s="55"/>
      <c r="D4" s="55"/>
      <c r="E4" s="55"/>
      <c r="F4" s="55"/>
      <c r="G4" s="55"/>
      <c r="H4" s="55"/>
      <c r="I4" s="53"/>
      <c r="J4" s="53"/>
    </row>
    <row r="5" spans="1:10" ht="27.75" customHeight="1" x14ac:dyDescent="0.2">
      <c r="A5" s="56" t="s">
        <v>29</v>
      </c>
      <c r="B5" s="57" t="s">
        <v>0</v>
      </c>
      <c r="C5" s="58" t="s">
        <v>30</v>
      </c>
      <c r="D5" s="58" t="s">
        <v>31</v>
      </c>
      <c r="E5" s="57" t="s">
        <v>32</v>
      </c>
      <c r="F5" s="58" t="s">
        <v>33</v>
      </c>
      <c r="G5" s="57" t="s">
        <v>34</v>
      </c>
      <c r="H5" s="59" t="s">
        <v>35</v>
      </c>
      <c r="I5" s="57"/>
      <c r="J5" s="57"/>
    </row>
    <row r="6" spans="1:10" x14ac:dyDescent="0.2">
      <c r="A6" s="60" t="s">
        <v>36</v>
      </c>
      <c r="B6" s="61">
        <v>40909</v>
      </c>
      <c r="C6" s="62" t="s">
        <v>37</v>
      </c>
      <c r="D6" s="62" t="s">
        <v>38</v>
      </c>
      <c r="E6" s="62" t="s">
        <v>39</v>
      </c>
      <c r="F6" s="63" t="s">
        <v>40</v>
      </c>
      <c r="G6" s="64" t="s">
        <v>41</v>
      </c>
      <c r="H6" s="65">
        <v>15000</v>
      </c>
      <c r="I6" s="66"/>
    </row>
    <row r="7" spans="1:10" x14ac:dyDescent="0.2">
      <c r="A7" s="60" t="s">
        <v>42</v>
      </c>
      <c r="B7" s="61">
        <v>40909</v>
      </c>
      <c r="C7" s="62" t="s">
        <v>43</v>
      </c>
      <c r="D7" s="62" t="s">
        <v>44</v>
      </c>
      <c r="E7" s="62" t="s">
        <v>39</v>
      </c>
      <c r="F7" s="63" t="s">
        <v>40</v>
      </c>
      <c r="G7" s="64" t="s">
        <v>41</v>
      </c>
      <c r="H7" s="65">
        <v>12000</v>
      </c>
      <c r="I7" s="66"/>
    </row>
    <row r="8" spans="1:10" x14ac:dyDescent="0.2">
      <c r="A8" s="60" t="s">
        <v>45</v>
      </c>
      <c r="B8" s="61">
        <v>40910</v>
      </c>
      <c r="C8" s="62" t="s">
        <v>37</v>
      </c>
      <c r="D8" s="62" t="s">
        <v>38</v>
      </c>
      <c r="E8" s="62" t="s">
        <v>46</v>
      </c>
      <c r="F8" s="63" t="s">
        <v>40</v>
      </c>
      <c r="G8" s="64" t="s">
        <v>41</v>
      </c>
      <c r="H8" s="65">
        <v>3240</v>
      </c>
      <c r="I8" s="66"/>
    </row>
    <row r="9" spans="1:10" x14ac:dyDescent="0.2">
      <c r="A9" s="60" t="s">
        <v>47</v>
      </c>
      <c r="B9" s="61">
        <v>40910</v>
      </c>
      <c r="C9" s="67" t="s">
        <v>48</v>
      </c>
      <c r="D9" s="67" t="s">
        <v>49</v>
      </c>
      <c r="E9" s="67" t="s">
        <v>46</v>
      </c>
      <c r="F9" s="63" t="s">
        <v>40</v>
      </c>
      <c r="G9" s="64" t="s">
        <v>41</v>
      </c>
      <c r="H9" s="65">
        <v>4080</v>
      </c>
      <c r="I9" s="66"/>
    </row>
    <row r="10" spans="1:10" x14ac:dyDescent="0.2">
      <c r="A10" s="60" t="s">
        <v>50</v>
      </c>
      <c r="B10" s="61">
        <v>40910</v>
      </c>
      <c r="C10" s="62" t="s">
        <v>51</v>
      </c>
      <c r="D10" s="62" t="s">
        <v>52</v>
      </c>
      <c r="E10" s="62" t="s">
        <v>53</v>
      </c>
      <c r="F10" s="63" t="s">
        <v>40</v>
      </c>
      <c r="G10" s="64" t="s">
        <v>41</v>
      </c>
      <c r="H10" s="65">
        <v>5432</v>
      </c>
      <c r="I10" s="66"/>
    </row>
    <row r="11" spans="1:10" x14ac:dyDescent="0.2">
      <c r="A11" s="60" t="s">
        <v>54</v>
      </c>
      <c r="B11" s="61">
        <v>40911</v>
      </c>
      <c r="C11" s="67" t="s">
        <v>37</v>
      </c>
      <c r="D11" s="67" t="s">
        <v>38</v>
      </c>
      <c r="E11" s="67" t="s">
        <v>46</v>
      </c>
      <c r="F11" s="63" t="s">
        <v>40</v>
      </c>
      <c r="G11" s="64" t="s">
        <v>55</v>
      </c>
      <c r="H11" s="65">
        <v>6780</v>
      </c>
      <c r="I11" s="66"/>
    </row>
    <row r="12" spans="1:10" x14ac:dyDescent="0.2">
      <c r="A12" s="60" t="s">
        <v>56</v>
      </c>
      <c r="B12" s="61">
        <v>40911</v>
      </c>
      <c r="C12" s="67" t="s">
        <v>48</v>
      </c>
      <c r="D12" s="67" t="s">
        <v>49</v>
      </c>
      <c r="E12" s="67" t="s">
        <v>39</v>
      </c>
      <c r="F12" s="63" t="s">
        <v>40</v>
      </c>
      <c r="G12" s="64" t="s">
        <v>55</v>
      </c>
      <c r="H12" s="65">
        <v>5432</v>
      </c>
      <c r="I12" s="66"/>
    </row>
    <row r="13" spans="1:10" x14ac:dyDescent="0.2">
      <c r="A13" s="60" t="s">
        <v>57</v>
      </c>
      <c r="B13" s="61">
        <v>40911</v>
      </c>
      <c r="C13" s="67" t="s">
        <v>37</v>
      </c>
      <c r="D13" s="67" t="s">
        <v>38</v>
      </c>
      <c r="E13" s="67" t="s">
        <v>53</v>
      </c>
      <c r="F13" s="63" t="s">
        <v>58</v>
      </c>
      <c r="G13" s="64" t="s">
        <v>55</v>
      </c>
      <c r="H13" s="65">
        <v>6780</v>
      </c>
      <c r="I13" s="65"/>
    </row>
    <row r="14" spans="1:10" x14ac:dyDescent="0.2">
      <c r="A14" s="60" t="s">
        <v>59</v>
      </c>
      <c r="B14" s="61">
        <v>40911</v>
      </c>
      <c r="C14" s="62" t="s">
        <v>37</v>
      </c>
      <c r="D14" s="62" t="s">
        <v>38</v>
      </c>
      <c r="E14" s="62" t="s">
        <v>39</v>
      </c>
      <c r="F14" s="63" t="s">
        <v>58</v>
      </c>
      <c r="G14" s="64" t="s">
        <v>55</v>
      </c>
      <c r="H14" s="65">
        <v>27000</v>
      </c>
      <c r="I14" s="65"/>
    </row>
    <row r="15" spans="1:10" x14ac:dyDescent="0.2">
      <c r="A15" s="60" t="s">
        <v>60</v>
      </c>
      <c r="B15" s="61">
        <v>40912</v>
      </c>
      <c r="C15" s="67" t="s">
        <v>43</v>
      </c>
      <c r="D15" s="67" t="s">
        <v>44</v>
      </c>
      <c r="E15" s="67" t="s">
        <v>46</v>
      </c>
      <c r="F15" s="63" t="s">
        <v>40</v>
      </c>
      <c r="G15" s="64" t="s">
        <v>55</v>
      </c>
      <c r="H15" s="65">
        <v>10000</v>
      </c>
      <c r="I15" s="66"/>
    </row>
    <row r="16" spans="1:10" x14ac:dyDescent="0.2">
      <c r="A16" s="60" t="s">
        <v>61</v>
      </c>
      <c r="B16" s="61">
        <v>40912</v>
      </c>
      <c r="C16" s="67" t="s">
        <v>48</v>
      </c>
      <c r="D16" s="67" t="s">
        <v>49</v>
      </c>
      <c r="E16" s="67" t="s">
        <v>46</v>
      </c>
      <c r="F16" s="63" t="s">
        <v>40</v>
      </c>
      <c r="G16" s="64" t="s">
        <v>55</v>
      </c>
      <c r="H16" s="65">
        <v>10000</v>
      </c>
      <c r="I16" s="66"/>
    </row>
    <row r="17" spans="1:9" x14ac:dyDescent="0.2">
      <c r="A17" s="60" t="s">
        <v>62</v>
      </c>
      <c r="B17" s="61">
        <v>40912</v>
      </c>
      <c r="C17" s="67" t="s">
        <v>37</v>
      </c>
      <c r="D17" s="67" t="s">
        <v>38</v>
      </c>
      <c r="E17" s="67" t="s">
        <v>46</v>
      </c>
      <c r="F17" s="63" t="s">
        <v>58</v>
      </c>
      <c r="G17" s="64" t="s">
        <v>55</v>
      </c>
      <c r="H17" s="65">
        <v>4550</v>
      </c>
      <c r="I17" s="65"/>
    </row>
    <row r="18" spans="1:9" x14ac:dyDescent="0.2">
      <c r="A18" s="60" t="s">
        <v>63</v>
      </c>
      <c r="B18" s="61">
        <v>40912</v>
      </c>
      <c r="C18" s="67" t="s">
        <v>37</v>
      </c>
      <c r="D18" s="67" t="s">
        <v>38</v>
      </c>
      <c r="E18" s="67" t="s">
        <v>53</v>
      </c>
      <c r="F18" s="63" t="s">
        <v>58</v>
      </c>
      <c r="G18" s="64" t="s">
        <v>41</v>
      </c>
      <c r="H18" s="65">
        <v>8490</v>
      </c>
      <c r="I18" s="65"/>
    </row>
    <row r="19" spans="1:9" x14ac:dyDescent="0.2">
      <c r="A19" s="60" t="s">
        <v>64</v>
      </c>
      <c r="B19" s="61">
        <v>40912</v>
      </c>
      <c r="C19" s="62" t="s">
        <v>37</v>
      </c>
      <c r="D19" s="62" t="s">
        <v>38</v>
      </c>
      <c r="E19" s="62" t="s">
        <v>39</v>
      </c>
      <c r="F19" s="63" t="s">
        <v>58</v>
      </c>
      <c r="G19" s="64" t="s">
        <v>55</v>
      </c>
      <c r="H19" s="65">
        <v>5432</v>
      </c>
      <c r="I19" s="65"/>
    </row>
    <row r="20" spans="1:9" x14ac:dyDescent="0.2">
      <c r="A20" s="60" t="s">
        <v>65</v>
      </c>
      <c r="B20" s="68">
        <v>40912</v>
      </c>
      <c r="C20" s="67" t="s">
        <v>43</v>
      </c>
      <c r="D20" s="67" t="s">
        <v>44</v>
      </c>
      <c r="E20" s="67" t="s">
        <v>53</v>
      </c>
      <c r="F20" s="63" t="s">
        <v>58</v>
      </c>
      <c r="G20" s="64" t="s">
        <v>41</v>
      </c>
      <c r="H20" s="65">
        <v>7450</v>
      </c>
      <c r="I20" s="65"/>
    </row>
    <row r="21" spans="1:9" x14ac:dyDescent="0.2">
      <c r="A21" s="60" t="s">
        <v>65</v>
      </c>
      <c r="B21" s="68">
        <v>40912</v>
      </c>
      <c r="C21" s="67" t="s">
        <v>43</v>
      </c>
      <c r="D21" s="67" t="s">
        <v>44</v>
      </c>
      <c r="E21" s="67" t="s">
        <v>53</v>
      </c>
      <c r="F21" s="63" t="s">
        <v>58</v>
      </c>
      <c r="G21" s="64" t="s">
        <v>41</v>
      </c>
      <c r="H21" s="65">
        <v>7450</v>
      </c>
      <c r="I21" s="65"/>
    </row>
    <row r="22" spans="1:9" x14ac:dyDescent="0.2">
      <c r="A22" s="60" t="s">
        <v>66</v>
      </c>
      <c r="B22" s="61">
        <v>40912</v>
      </c>
      <c r="C22" s="62" t="s">
        <v>48</v>
      </c>
      <c r="D22" s="62" t="s">
        <v>49</v>
      </c>
      <c r="E22" s="62" t="s">
        <v>39</v>
      </c>
      <c r="F22" s="63" t="s">
        <v>58</v>
      </c>
      <c r="G22" s="64" t="s">
        <v>55</v>
      </c>
      <c r="H22" s="65">
        <v>5432</v>
      </c>
      <c r="I22" s="65"/>
    </row>
    <row r="23" spans="1:9" x14ac:dyDescent="0.2">
      <c r="A23" s="60" t="s">
        <v>67</v>
      </c>
      <c r="B23" s="61">
        <v>40912</v>
      </c>
      <c r="C23" s="62" t="s">
        <v>51</v>
      </c>
      <c r="D23" s="62" t="s">
        <v>52</v>
      </c>
      <c r="E23" s="62" t="s">
        <v>53</v>
      </c>
      <c r="F23" s="63" t="s">
        <v>58</v>
      </c>
      <c r="G23" s="64" t="s">
        <v>41</v>
      </c>
      <c r="H23" s="65">
        <v>6780</v>
      </c>
      <c r="I23" s="65"/>
    </row>
    <row r="24" spans="1:9" x14ac:dyDescent="0.2">
      <c r="A24" s="60" t="s">
        <v>68</v>
      </c>
      <c r="B24" s="61">
        <v>40913</v>
      </c>
      <c r="C24" s="67" t="s">
        <v>37</v>
      </c>
      <c r="D24" s="67" t="s">
        <v>38</v>
      </c>
      <c r="E24" s="67" t="s">
        <v>46</v>
      </c>
      <c r="F24" s="63" t="s">
        <v>40</v>
      </c>
      <c r="G24" s="64" t="s">
        <v>55</v>
      </c>
      <c r="H24" s="65">
        <v>7450</v>
      </c>
      <c r="I24" s="66"/>
    </row>
    <row r="25" spans="1:9" x14ac:dyDescent="0.2">
      <c r="A25" s="60" t="s">
        <v>69</v>
      </c>
      <c r="B25" s="61">
        <v>40913</v>
      </c>
      <c r="C25" s="67" t="s">
        <v>37</v>
      </c>
      <c r="D25" s="67" t="s">
        <v>38</v>
      </c>
      <c r="E25" s="67" t="s">
        <v>46</v>
      </c>
      <c r="F25" s="63" t="s">
        <v>58</v>
      </c>
      <c r="G25" s="64" t="s">
        <v>55</v>
      </c>
      <c r="H25" s="65">
        <v>8560</v>
      </c>
      <c r="I25" s="65"/>
    </row>
    <row r="26" spans="1:9" x14ac:dyDescent="0.2">
      <c r="A26" s="60" t="s">
        <v>70</v>
      </c>
      <c r="B26" s="61">
        <v>40914</v>
      </c>
      <c r="C26" s="62" t="s">
        <v>37</v>
      </c>
      <c r="D26" s="62" t="s">
        <v>38</v>
      </c>
      <c r="E26" s="62" t="s">
        <v>46</v>
      </c>
      <c r="F26" s="63" t="s">
        <v>40</v>
      </c>
      <c r="G26" s="64" t="s">
        <v>41</v>
      </c>
      <c r="H26" s="65">
        <v>26500</v>
      </c>
      <c r="I26" s="66"/>
    </row>
    <row r="27" spans="1:9" x14ac:dyDescent="0.2">
      <c r="A27" s="60" t="s">
        <v>71</v>
      </c>
      <c r="B27" s="61">
        <v>40914</v>
      </c>
      <c r="C27" s="62" t="s">
        <v>48</v>
      </c>
      <c r="D27" s="62" t="s">
        <v>49</v>
      </c>
      <c r="E27" s="62" t="s">
        <v>46</v>
      </c>
      <c r="F27" s="63" t="s">
        <v>40</v>
      </c>
      <c r="G27" s="64" t="s">
        <v>55</v>
      </c>
      <c r="H27" s="65">
        <v>5000</v>
      </c>
      <c r="I27" s="66"/>
    </row>
    <row r="28" spans="1:9" x14ac:dyDescent="0.2">
      <c r="A28" s="60" t="s">
        <v>72</v>
      </c>
      <c r="B28" s="61">
        <v>40914</v>
      </c>
      <c r="C28" s="62" t="s">
        <v>51</v>
      </c>
      <c r="D28" s="62" t="s">
        <v>52</v>
      </c>
      <c r="E28" s="62" t="s">
        <v>53</v>
      </c>
      <c r="F28" s="63" t="s">
        <v>40</v>
      </c>
      <c r="G28" s="64" t="s">
        <v>41</v>
      </c>
      <c r="H28" s="65">
        <v>8560</v>
      </c>
      <c r="I28" s="66"/>
    </row>
    <row r="29" spans="1:9" x14ac:dyDescent="0.2">
      <c r="A29" s="60" t="s">
        <v>73</v>
      </c>
      <c r="B29" s="61">
        <v>40915</v>
      </c>
      <c r="C29" s="67" t="s">
        <v>51</v>
      </c>
      <c r="D29" s="67" t="s">
        <v>52</v>
      </c>
      <c r="E29" s="67" t="s">
        <v>46</v>
      </c>
      <c r="F29" s="63" t="s">
        <v>40</v>
      </c>
      <c r="G29" s="64" t="s">
        <v>41</v>
      </c>
      <c r="H29" s="65">
        <v>5000</v>
      </c>
      <c r="I29" s="66"/>
    </row>
    <row r="30" spans="1:9" x14ac:dyDescent="0.2">
      <c r="A30" s="60" t="s">
        <v>74</v>
      </c>
      <c r="B30" s="61">
        <v>40915</v>
      </c>
      <c r="C30" s="67" t="s">
        <v>43</v>
      </c>
      <c r="D30" s="67" t="s">
        <v>44</v>
      </c>
      <c r="E30" s="67" t="s">
        <v>53</v>
      </c>
      <c r="F30" s="63" t="s">
        <v>58</v>
      </c>
      <c r="G30" s="64" t="s">
        <v>55</v>
      </c>
      <c r="H30" s="65">
        <v>5400</v>
      </c>
      <c r="I30" s="65"/>
    </row>
    <row r="31" spans="1:9" x14ac:dyDescent="0.2">
      <c r="A31" s="60" t="s">
        <v>75</v>
      </c>
      <c r="B31" s="61">
        <v>40916</v>
      </c>
      <c r="C31" s="62" t="s">
        <v>48</v>
      </c>
      <c r="D31" s="62" t="s">
        <v>49</v>
      </c>
      <c r="E31" s="62" t="s">
        <v>53</v>
      </c>
      <c r="F31" s="63" t="s">
        <v>40</v>
      </c>
      <c r="G31" s="64" t="s">
        <v>55</v>
      </c>
      <c r="H31" s="65">
        <v>3240</v>
      </c>
      <c r="I31" s="66"/>
    </row>
    <row r="32" spans="1:9" x14ac:dyDescent="0.2">
      <c r="A32" s="60" t="s">
        <v>76</v>
      </c>
      <c r="B32" s="61">
        <v>40917</v>
      </c>
      <c r="C32" s="62" t="s">
        <v>37</v>
      </c>
      <c r="D32" s="62" t="s">
        <v>38</v>
      </c>
      <c r="E32" s="62" t="s">
        <v>46</v>
      </c>
      <c r="F32" s="63" t="s">
        <v>40</v>
      </c>
      <c r="G32" s="64" t="s">
        <v>41</v>
      </c>
      <c r="H32" s="65">
        <v>7400</v>
      </c>
      <c r="I32" s="66"/>
    </row>
    <row r="33" spans="1:9" x14ac:dyDescent="0.2">
      <c r="A33" s="60" t="s">
        <v>77</v>
      </c>
      <c r="B33" s="61">
        <v>40917</v>
      </c>
      <c r="C33" s="62" t="s">
        <v>43</v>
      </c>
      <c r="D33" s="62" t="s">
        <v>44</v>
      </c>
      <c r="E33" s="62" t="s">
        <v>46</v>
      </c>
      <c r="F33" s="63" t="s">
        <v>40</v>
      </c>
      <c r="G33" s="64" t="s">
        <v>41</v>
      </c>
      <c r="H33" s="65">
        <v>22000</v>
      </c>
      <c r="I33" s="66"/>
    </row>
    <row r="34" spans="1:9" x14ac:dyDescent="0.2">
      <c r="A34" s="60" t="s">
        <v>78</v>
      </c>
      <c r="B34" s="61">
        <v>40917</v>
      </c>
      <c r="C34" s="62" t="s">
        <v>43</v>
      </c>
      <c r="D34" s="62" t="s">
        <v>44</v>
      </c>
      <c r="E34" s="62" t="s">
        <v>39</v>
      </c>
      <c r="F34" s="63" t="s">
        <v>58</v>
      </c>
      <c r="G34" s="64" t="s">
        <v>41</v>
      </c>
      <c r="H34" s="65">
        <v>3240</v>
      </c>
      <c r="I34" s="65"/>
    </row>
    <row r="35" spans="1:9" x14ac:dyDescent="0.2">
      <c r="A35" s="60" t="s">
        <v>79</v>
      </c>
      <c r="B35" s="61">
        <v>40918</v>
      </c>
      <c r="C35" s="67" t="s">
        <v>51</v>
      </c>
      <c r="D35" s="67" t="s">
        <v>52</v>
      </c>
      <c r="E35" s="67" t="s">
        <v>39</v>
      </c>
      <c r="F35" s="63" t="s">
        <v>58</v>
      </c>
      <c r="G35" s="64" t="s">
        <v>55</v>
      </c>
      <c r="H35" s="65">
        <v>7690</v>
      </c>
      <c r="I35" s="65"/>
    </row>
    <row r="36" spans="1:9" x14ac:dyDescent="0.2">
      <c r="A36" s="60" t="s">
        <v>80</v>
      </c>
      <c r="B36" s="61">
        <v>40919</v>
      </c>
      <c r="C36" s="62" t="s">
        <v>37</v>
      </c>
      <c r="D36" s="62" t="s">
        <v>38</v>
      </c>
      <c r="E36" s="62" t="s">
        <v>39</v>
      </c>
      <c r="F36" s="63" t="s">
        <v>40</v>
      </c>
      <c r="G36" s="64" t="s">
        <v>41</v>
      </c>
      <c r="H36" s="65">
        <v>7500</v>
      </c>
      <c r="I36" s="66"/>
    </row>
    <row r="37" spans="1:9" x14ac:dyDescent="0.2">
      <c r="A37" s="60" t="s">
        <v>81</v>
      </c>
      <c r="B37" s="61">
        <v>40919</v>
      </c>
      <c r="C37" s="62" t="s">
        <v>48</v>
      </c>
      <c r="D37" s="62" t="s">
        <v>49</v>
      </c>
      <c r="E37" s="62" t="s">
        <v>46</v>
      </c>
      <c r="F37" s="63" t="s">
        <v>58</v>
      </c>
      <c r="G37" s="64" t="s">
        <v>41</v>
      </c>
      <c r="H37" s="65">
        <v>7500</v>
      </c>
      <c r="I37" s="65"/>
    </row>
    <row r="38" spans="1:9" x14ac:dyDescent="0.2">
      <c r="A38" s="60" t="s">
        <v>82</v>
      </c>
      <c r="B38" s="61">
        <v>40919</v>
      </c>
      <c r="C38" s="62" t="s">
        <v>51</v>
      </c>
      <c r="D38" s="62" t="s">
        <v>52</v>
      </c>
      <c r="E38" s="62" t="s">
        <v>53</v>
      </c>
      <c r="F38" s="63" t="s">
        <v>58</v>
      </c>
      <c r="G38" s="64" t="s">
        <v>41</v>
      </c>
      <c r="H38" s="65">
        <v>4650</v>
      </c>
      <c r="I38" s="65"/>
    </row>
    <row r="39" spans="1:9" x14ac:dyDescent="0.2">
      <c r="A39" s="60" t="s">
        <v>83</v>
      </c>
      <c r="B39" s="61">
        <v>40920</v>
      </c>
      <c r="C39" s="67" t="s">
        <v>37</v>
      </c>
      <c r="D39" s="67" t="s">
        <v>38</v>
      </c>
      <c r="E39" s="67" t="s">
        <v>53</v>
      </c>
      <c r="F39" s="63" t="s">
        <v>40</v>
      </c>
      <c r="G39" s="64" t="s">
        <v>55</v>
      </c>
      <c r="H39" s="65">
        <v>6700</v>
      </c>
      <c r="I39" s="66"/>
    </row>
    <row r="40" spans="1:9" x14ac:dyDescent="0.2">
      <c r="A40" s="60" t="s">
        <v>84</v>
      </c>
      <c r="B40" s="61">
        <v>40921</v>
      </c>
      <c r="C40" s="62" t="s">
        <v>43</v>
      </c>
      <c r="D40" s="62" t="s">
        <v>44</v>
      </c>
      <c r="E40" s="62" t="s">
        <v>39</v>
      </c>
      <c r="F40" s="63" t="s">
        <v>40</v>
      </c>
      <c r="G40" s="64" t="s">
        <v>41</v>
      </c>
      <c r="H40" s="65">
        <v>6540</v>
      </c>
      <c r="I40" s="66"/>
    </row>
    <row r="41" spans="1:9" x14ac:dyDescent="0.2">
      <c r="A41" s="60" t="s">
        <v>85</v>
      </c>
      <c r="B41" s="61">
        <v>40922</v>
      </c>
      <c r="C41" s="62" t="s">
        <v>43</v>
      </c>
      <c r="D41" s="62" t="s">
        <v>44</v>
      </c>
      <c r="E41" s="62" t="s">
        <v>53</v>
      </c>
      <c r="F41" s="63" t="s">
        <v>58</v>
      </c>
      <c r="G41" s="64" t="s">
        <v>41</v>
      </c>
      <c r="H41" s="65">
        <v>4800</v>
      </c>
      <c r="I41" s="65"/>
    </row>
    <row r="42" spans="1:9" x14ac:dyDescent="0.2">
      <c r="A42" s="60" t="s">
        <v>86</v>
      </c>
      <c r="B42" s="61">
        <v>40923</v>
      </c>
      <c r="C42" s="67" t="s">
        <v>37</v>
      </c>
      <c r="D42" s="67" t="s">
        <v>38</v>
      </c>
      <c r="E42" s="67" t="s">
        <v>46</v>
      </c>
      <c r="F42" s="63" t="s">
        <v>58</v>
      </c>
      <c r="G42" s="64" t="s">
        <v>55</v>
      </c>
      <c r="H42" s="65">
        <v>7200</v>
      </c>
      <c r="I42" s="65"/>
    </row>
    <row r="43" spans="1:9" x14ac:dyDescent="0.2">
      <c r="A43" s="60" t="s">
        <v>87</v>
      </c>
      <c r="B43" s="61">
        <v>40924</v>
      </c>
      <c r="C43" s="62" t="s">
        <v>48</v>
      </c>
      <c r="D43" s="62" t="s">
        <v>49</v>
      </c>
      <c r="E43" s="62" t="s">
        <v>53</v>
      </c>
      <c r="F43" s="63" t="s">
        <v>58</v>
      </c>
      <c r="G43" s="64" t="s">
        <v>55</v>
      </c>
      <c r="H43" s="65">
        <v>32000</v>
      </c>
      <c r="I43" s="65"/>
    </row>
    <row r="44" spans="1:9" x14ac:dyDescent="0.2">
      <c r="A44" s="60" t="s">
        <v>88</v>
      </c>
      <c r="B44" s="61">
        <v>40925</v>
      </c>
      <c r="C44" s="67" t="s">
        <v>51</v>
      </c>
      <c r="D44" s="67" t="s">
        <v>52</v>
      </c>
      <c r="E44" s="67" t="s">
        <v>46</v>
      </c>
      <c r="F44" s="63" t="s">
        <v>40</v>
      </c>
      <c r="G44" s="64" t="s">
        <v>55</v>
      </c>
      <c r="H44" s="65">
        <v>12000</v>
      </c>
      <c r="I44" s="66"/>
    </row>
    <row r="45" spans="1:9" x14ac:dyDescent="0.2">
      <c r="A45" s="60" t="s">
        <v>89</v>
      </c>
      <c r="B45" s="61">
        <v>40926</v>
      </c>
      <c r="C45" s="62" t="s">
        <v>37</v>
      </c>
      <c r="D45" s="62" t="s">
        <v>38</v>
      </c>
      <c r="E45" s="62" t="s">
        <v>46</v>
      </c>
      <c r="F45" s="63" t="s">
        <v>40</v>
      </c>
      <c r="G45" s="64" t="s">
        <v>55</v>
      </c>
      <c r="H45" s="65">
        <v>3200</v>
      </c>
      <c r="I45" s="66"/>
    </row>
    <row r="46" spans="1:9" x14ac:dyDescent="0.2">
      <c r="A46" s="60" t="s">
        <v>90</v>
      </c>
      <c r="B46" s="61">
        <v>40926</v>
      </c>
      <c r="C46" s="67" t="s">
        <v>51</v>
      </c>
      <c r="D46" s="67" t="s">
        <v>52</v>
      </c>
      <c r="E46" s="67" t="s">
        <v>39</v>
      </c>
      <c r="F46" s="63" t="s">
        <v>40</v>
      </c>
      <c r="G46" s="64" t="s">
        <v>55</v>
      </c>
      <c r="H46" s="65">
        <v>12350</v>
      </c>
      <c r="I46" s="66"/>
    </row>
    <row r="47" spans="1:9" x14ac:dyDescent="0.2">
      <c r="A47" s="60" t="s">
        <v>91</v>
      </c>
      <c r="B47" s="61">
        <v>40926</v>
      </c>
      <c r="C47" s="62" t="s">
        <v>37</v>
      </c>
      <c r="D47" s="62" t="s">
        <v>38</v>
      </c>
      <c r="E47" s="62" t="s">
        <v>46</v>
      </c>
      <c r="F47" s="63" t="s">
        <v>58</v>
      </c>
      <c r="G47" s="64" t="s">
        <v>41</v>
      </c>
      <c r="H47" s="65">
        <v>18000</v>
      </c>
      <c r="I47" s="65"/>
    </row>
    <row r="48" spans="1:9" x14ac:dyDescent="0.2">
      <c r="A48" s="60" t="s">
        <v>92</v>
      </c>
      <c r="B48" s="61">
        <v>40927</v>
      </c>
      <c r="C48" s="62" t="s">
        <v>37</v>
      </c>
      <c r="D48" s="62" t="s">
        <v>38</v>
      </c>
      <c r="E48" s="62" t="s">
        <v>46</v>
      </c>
      <c r="F48" s="63" t="s">
        <v>58</v>
      </c>
      <c r="G48" s="64" t="s">
        <v>55</v>
      </c>
      <c r="H48" s="65">
        <v>4500</v>
      </c>
      <c r="I48" s="65"/>
    </row>
    <row r="49" spans="1:9" x14ac:dyDescent="0.2">
      <c r="A49" s="60" t="s">
        <v>93</v>
      </c>
      <c r="B49" s="61">
        <v>40927</v>
      </c>
      <c r="C49" s="62" t="s">
        <v>43</v>
      </c>
      <c r="D49" s="62" t="s">
        <v>44</v>
      </c>
      <c r="E49" s="62" t="s">
        <v>46</v>
      </c>
      <c r="F49" s="63" t="s">
        <v>58</v>
      </c>
      <c r="G49" s="64" t="s">
        <v>55</v>
      </c>
      <c r="H49" s="65">
        <v>12500</v>
      </c>
      <c r="I49" s="65"/>
    </row>
    <row r="50" spans="1:9" x14ac:dyDescent="0.2">
      <c r="A50" s="60" t="s">
        <v>94</v>
      </c>
      <c r="B50" s="61">
        <v>40928</v>
      </c>
      <c r="C50" s="67" t="s">
        <v>48</v>
      </c>
      <c r="D50" s="67" t="s">
        <v>49</v>
      </c>
      <c r="E50" s="67" t="s">
        <v>53</v>
      </c>
      <c r="F50" s="63" t="s">
        <v>40</v>
      </c>
      <c r="G50" s="64" t="s">
        <v>41</v>
      </c>
      <c r="H50" s="65">
        <v>7500</v>
      </c>
      <c r="I50" s="66"/>
    </row>
    <row r="51" spans="1:9" x14ac:dyDescent="0.2">
      <c r="A51" s="60" t="s">
        <v>95</v>
      </c>
      <c r="B51" s="61">
        <v>40929</v>
      </c>
      <c r="C51" s="62" t="s">
        <v>43</v>
      </c>
      <c r="D51" s="62" t="s">
        <v>44</v>
      </c>
      <c r="E51" s="62" t="s">
        <v>39</v>
      </c>
      <c r="F51" s="63" t="s">
        <v>40</v>
      </c>
      <c r="G51" s="64" t="s">
        <v>55</v>
      </c>
      <c r="H51" s="65">
        <v>3450</v>
      </c>
      <c r="I51" s="66"/>
    </row>
    <row r="52" spans="1:9" x14ac:dyDescent="0.2">
      <c r="A52" s="60" t="s">
        <v>96</v>
      </c>
      <c r="B52" s="61">
        <v>40929</v>
      </c>
      <c r="C52" s="62" t="s">
        <v>48</v>
      </c>
      <c r="D52" s="62" t="s">
        <v>49</v>
      </c>
      <c r="E52" s="62" t="s">
        <v>46</v>
      </c>
      <c r="F52" s="63" t="s">
        <v>40</v>
      </c>
      <c r="G52" s="64" t="s">
        <v>41</v>
      </c>
      <c r="H52" s="65">
        <v>8000</v>
      </c>
      <c r="I52" s="66"/>
    </row>
    <row r="53" spans="1:9" x14ac:dyDescent="0.2">
      <c r="A53" s="60" t="s">
        <v>97</v>
      </c>
      <c r="B53" s="61">
        <v>40929</v>
      </c>
      <c r="C53" s="62" t="s">
        <v>48</v>
      </c>
      <c r="D53" s="62" t="s">
        <v>49</v>
      </c>
      <c r="E53" s="62" t="s">
        <v>39</v>
      </c>
      <c r="F53" s="63" t="s">
        <v>40</v>
      </c>
      <c r="G53" s="64" t="s">
        <v>55</v>
      </c>
      <c r="H53" s="65">
        <v>17500</v>
      </c>
      <c r="I53" s="66"/>
    </row>
    <row r="54" spans="1:9" x14ac:dyDescent="0.2">
      <c r="A54" s="60" t="s">
        <v>98</v>
      </c>
      <c r="B54" s="61">
        <v>40929</v>
      </c>
      <c r="C54" s="62" t="s">
        <v>51</v>
      </c>
      <c r="D54" s="62" t="s">
        <v>52</v>
      </c>
      <c r="E54" s="62" t="s">
        <v>53</v>
      </c>
      <c r="F54" s="63" t="s">
        <v>40</v>
      </c>
      <c r="G54" s="64" t="s">
        <v>55</v>
      </c>
      <c r="H54" s="65">
        <v>5600</v>
      </c>
      <c r="I54" s="66"/>
    </row>
    <row r="55" spans="1:9" x14ac:dyDescent="0.2">
      <c r="A55" s="60" t="s">
        <v>99</v>
      </c>
      <c r="B55" s="61">
        <v>40929</v>
      </c>
      <c r="C55" s="62" t="s">
        <v>51</v>
      </c>
      <c r="D55" s="62" t="s">
        <v>52</v>
      </c>
      <c r="E55" s="62" t="s">
        <v>46</v>
      </c>
      <c r="F55" s="63" t="s">
        <v>58</v>
      </c>
      <c r="G55" s="64" t="s">
        <v>55</v>
      </c>
      <c r="H55" s="65">
        <v>18500</v>
      </c>
      <c r="I55" s="65"/>
    </row>
    <row r="56" spans="1:9" x14ac:dyDescent="0.2">
      <c r="A56" s="60" t="s">
        <v>100</v>
      </c>
      <c r="B56" s="61">
        <v>40929</v>
      </c>
      <c r="C56" s="62" t="s">
        <v>51</v>
      </c>
      <c r="D56" s="62" t="s">
        <v>52</v>
      </c>
      <c r="E56" s="62" t="s">
        <v>39</v>
      </c>
      <c r="F56" s="63" t="s">
        <v>58</v>
      </c>
      <c r="G56" s="64" t="s">
        <v>55</v>
      </c>
      <c r="H56" s="65">
        <v>5400</v>
      </c>
      <c r="I56" s="65"/>
    </row>
    <row r="57" spans="1:9" x14ac:dyDescent="0.2">
      <c r="A57" s="60" t="s">
        <v>101</v>
      </c>
      <c r="B57" s="61">
        <v>40930</v>
      </c>
      <c r="C57" s="62" t="s">
        <v>37</v>
      </c>
      <c r="D57" s="62" t="s">
        <v>38</v>
      </c>
      <c r="E57" s="62" t="s">
        <v>53</v>
      </c>
      <c r="F57" s="63" t="s">
        <v>58</v>
      </c>
      <c r="G57" s="64" t="s">
        <v>55</v>
      </c>
      <c r="H57" s="65">
        <v>6540</v>
      </c>
      <c r="I57" s="65"/>
    </row>
    <row r="58" spans="1:9" x14ac:dyDescent="0.2">
      <c r="A58" s="60" t="s">
        <v>102</v>
      </c>
      <c r="B58" s="61">
        <v>40931</v>
      </c>
      <c r="C58" s="67" t="s">
        <v>51</v>
      </c>
      <c r="D58" s="67" t="s">
        <v>52</v>
      </c>
      <c r="E58" s="67" t="s">
        <v>53</v>
      </c>
      <c r="F58" s="63" t="s">
        <v>40</v>
      </c>
      <c r="G58" s="64" t="s">
        <v>55</v>
      </c>
      <c r="H58" s="65">
        <v>5600</v>
      </c>
      <c r="I58" s="66"/>
    </row>
    <row r="59" spans="1:9" x14ac:dyDescent="0.2">
      <c r="A59" s="60" t="s">
        <v>103</v>
      </c>
      <c r="B59" s="61">
        <v>40932</v>
      </c>
      <c r="C59" s="67" t="s">
        <v>37</v>
      </c>
      <c r="D59" s="67" t="s">
        <v>38</v>
      </c>
      <c r="E59" s="67" t="s">
        <v>46</v>
      </c>
      <c r="F59" s="63" t="s">
        <v>40</v>
      </c>
      <c r="G59" s="64" t="s">
        <v>41</v>
      </c>
      <c r="H59" s="65">
        <v>6000</v>
      </c>
      <c r="I59" s="66"/>
    </row>
    <row r="60" spans="1:9" x14ac:dyDescent="0.2">
      <c r="A60" s="60" t="s">
        <v>104</v>
      </c>
      <c r="B60" s="61">
        <v>40933</v>
      </c>
      <c r="C60" s="62" t="s">
        <v>37</v>
      </c>
      <c r="D60" s="62" t="s">
        <v>38</v>
      </c>
      <c r="E60" s="62" t="s">
        <v>39</v>
      </c>
      <c r="F60" s="63" t="s">
        <v>40</v>
      </c>
      <c r="G60" s="64" t="s">
        <v>41</v>
      </c>
      <c r="H60" s="65">
        <v>12500</v>
      </c>
      <c r="I60" s="66"/>
    </row>
    <row r="61" spans="1:9" x14ac:dyDescent="0.2">
      <c r="A61" s="60" t="s">
        <v>105</v>
      </c>
      <c r="B61" s="61">
        <v>40934</v>
      </c>
      <c r="C61" s="62" t="s">
        <v>37</v>
      </c>
      <c r="D61" s="62" t="s">
        <v>38</v>
      </c>
      <c r="E61" s="62" t="s">
        <v>39</v>
      </c>
      <c r="F61" s="63" t="s">
        <v>58</v>
      </c>
      <c r="G61" s="64" t="s">
        <v>41</v>
      </c>
      <c r="H61" s="65">
        <v>22500</v>
      </c>
      <c r="I61" s="65"/>
    </row>
    <row r="62" spans="1:9" x14ac:dyDescent="0.2">
      <c r="A62" s="60" t="s">
        <v>106</v>
      </c>
      <c r="B62" s="61">
        <v>40934</v>
      </c>
      <c r="C62" s="62" t="s">
        <v>48</v>
      </c>
      <c r="D62" s="62" t="s">
        <v>49</v>
      </c>
      <c r="E62" s="62" t="s">
        <v>46</v>
      </c>
      <c r="F62" s="63" t="s">
        <v>58</v>
      </c>
      <c r="G62" s="64" t="s">
        <v>41</v>
      </c>
      <c r="H62" s="65">
        <v>25000</v>
      </c>
      <c r="I62" s="65"/>
    </row>
    <row r="63" spans="1:9" x14ac:dyDescent="0.2">
      <c r="A63" s="60" t="s">
        <v>107</v>
      </c>
      <c r="B63" s="61">
        <v>40935</v>
      </c>
      <c r="C63" s="67" t="s">
        <v>37</v>
      </c>
      <c r="D63" s="67" t="s">
        <v>38</v>
      </c>
      <c r="E63" s="67" t="s">
        <v>46</v>
      </c>
      <c r="F63" s="63" t="s">
        <v>40</v>
      </c>
      <c r="G63" s="64" t="s">
        <v>41</v>
      </c>
      <c r="H63" s="65">
        <v>7540</v>
      </c>
      <c r="I63" s="66"/>
    </row>
    <row r="64" spans="1:9" x14ac:dyDescent="0.2">
      <c r="A64" s="60" t="s">
        <v>108</v>
      </c>
      <c r="B64" s="61">
        <v>40935</v>
      </c>
      <c r="C64" s="67" t="s">
        <v>48</v>
      </c>
      <c r="D64" s="67" t="s">
        <v>49</v>
      </c>
      <c r="E64" s="67" t="s">
        <v>46</v>
      </c>
      <c r="F64" s="63" t="s">
        <v>40</v>
      </c>
      <c r="G64" s="64" t="s">
        <v>41</v>
      </c>
      <c r="H64" s="65">
        <v>7540</v>
      </c>
      <c r="I64" s="66"/>
    </row>
    <row r="65" spans="1:9" x14ac:dyDescent="0.2">
      <c r="A65" s="60" t="s">
        <v>109</v>
      </c>
      <c r="B65" s="61">
        <v>40935</v>
      </c>
      <c r="C65" s="67" t="s">
        <v>48</v>
      </c>
      <c r="D65" s="67" t="s">
        <v>49</v>
      </c>
      <c r="E65" s="67" t="s">
        <v>39</v>
      </c>
      <c r="F65" s="63" t="s">
        <v>58</v>
      </c>
      <c r="G65" s="64" t="s">
        <v>55</v>
      </c>
      <c r="H65" s="65">
        <v>12500</v>
      </c>
      <c r="I65" s="65"/>
    </row>
    <row r="66" spans="1:9" x14ac:dyDescent="0.2">
      <c r="A66" s="60" t="s">
        <v>110</v>
      </c>
      <c r="B66" s="61">
        <v>40936</v>
      </c>
      <c r="C66" s="67" t="s">
        <v>51</v>
      </c>
      <c r="D66" s="67" t="s">
        <v>52</v>
      </c>
      <c r="E66" s="67" t="s">
        <v>46</v>
      </c>
      <c r="F66" s="63" t="s">
        <v>40</v>
      </c>
      <c r="G66" s="64" t="s">
        <v>55</v>
      </c>
      <c r="H66" s="65">
        <v>9430</v>
      </c>
      <c r="I66" s="66"/>
    </row>
    <row r="67" spans="1:9" x14ac:dyDescent="0.2">
      <c r="A67" s="60" t="s">
        <v>111</v>
      </c>
      <c r="B67" s="61">
        <v>40936</v>
      </c>
      <c r="C67" s="67" t="s">
        <v>51</v>
      </c>
      <c r="D67" s="67" t="s">
        <v>52</v>
      </c>
      <c r="E67" s="67" t="s">
        <v>53</v>
      </c>
      <c r="F67" s="63" t="s">
        <v>40</v>
      </c>
      <c r="G67" s="64" t="s">
        <v>41</v>
      </c>
      <c r="H67" s="65">
        <v>10000</v>
      </c>
      <c r="I67" s="66"/>
    </row>
    <row r="68" spans="1:9" x14ac:dyDescent="0.2">
      <c r="A68" s="60" t="s">
        <v>112</v>
      </c>
      <c r="B68" s="61">
        <v>40936</v>
      </c>
      <c r="C68" s="67" t="s">
        <v>37</v>
      </c>
      <c r="D68" s="67" t="s">
        <v>38</v>
      </c>
      <c r="E68" s="67" t="s">
        <v>39</v>
      </c>
      <c r="F68" s="63" t="s">
        <v>58</v>
      </c>
      <c r="G68" s="64" t="s">
        <v>55</v>
      </c>
      <c r="H68" s="65">
        <v>8400</v>
      </c>
      <c r="I68" s="65"/>
    </row>
    <row r="69" spans="1:9" x14ac:dyDescent="0.2">
      <c r="A69" s="60" t="s">
        <v>113</v>
      </c>
      <c r="B69" s="61">
        <v>40937</v>
      </c>
      <c r="C69" s="67" t="s">
        <v>43</v>
      </c>
      <c r="D69" s="67" t="s">
        <v>44</v>
      </c>
      <c r="E69" s="67" t="s">
        <v>53</v>
      </c>
      <c r="F69" s="63" t="s">
        <v>40</v>
      </c>
      <c r="G69" s="64" t="s">
        <v>55</v>
      </c>
      <c r="H69" s="65">
        <v>7730</v>
      </c>
      <c r="I69" s="66"/>
    </row>
    <row r="70" spans="1:9" x14ac:dyDescent="0.2">
      <c r="A70" s="60" t="s">
        <v>114</v>
      </c>
      <c r="B70" s="61">
        <v>40937</v>
      </c>
      <c r="C70" s="67" t="s">
        <v>43</v>
      </c>
      <c r="D70" s="67" t="s">
        <v>44</v>
      </c>
      <c r="E70" s="67" t="s">
        <v>39</v>
      </c>
      <c r="F70" s="63" t="s">
        <v>40</v>
      </c>
      <c r="G70" s="64" t="s">
        <v>55</v>
      </c>
      <c r="H70" s="65">
        <v>8400</v>
      </c>
      <c r="I70" s="66"/>
    </row>
    <row r="71" spans="1:9" x14ac:dyDescent="0.2">
      <c r="A71" s="60" t="s">
        <v>115</v>
      </c>
      <c r="B71" s="61">
        <v>40938</v>
      </c>
      <c r="C71" s="62" t="s">
        <v>48</v>
      </c>
      <c r="D71" s="62" t="s">
        <v>49</v>
      </c>
      <c r="E71" s="62" t="s">
        <v>39</v>
      </c>
      <c r="F71" s="63" t="s">
        <v>40</v>
      </c>
      <c r="G71" s="64" t="s">
        <v>55</v>
      </c>
      <c r="H71" s="65">
        <v>4080</v>
      </c>
      <c r="I71" s="66"/>
    </row>
    <row r="72" spans="1:9" x14ac:dyDescent="0.2">
      <c r="A72" s="60" t="s">
        <v>116</v>
      </c>
      <c r="B72" s="61">
        <v>40938</v>
      </c>
      <c r="C72" s="62" t="s">
        <v>51</v>
      </c>
      <c r="D72" s="62" t="s">
        <v>52</v>
      </c>
      <c r="E72" s="62" t="s">
        <v>46</v>
      </c>
      <c r="F72" s="63" t="s">
        <v>58</v>
      </c>
      <c r="G72" s="64" t="s">
        <v>55</v>
      </c>
      <c r="H72" s="65">
        <v>12000</v>
      </c>
      <c r="I72" s="65"/>
    </row>
    <row r="73" spans="1:9" x14ac:dyDescent="0.2">
      <c r="A73" s="60" t="s">
        <v>117</v>
      </c>
      <c r="B73" s="61">
        <v>40939</v>
      </c>
      <c r="C73" s="62" t="s">
        <v>37</v>
      </c>
      <c r="D73" s="62" t="s">
        <v>38</v>
      </c>
      <c r="E73" s="62" t="s">
        <v>46</v>
      </c>
      <c r="F73" s="63" t="s">
        <v>40</v>
      </c>
      <c r="G73" s="64" t="s">
        <v>55</v>
      </c>
      <c r="H73" s="65">
        <v>3000</v>
      </c>
      <c r="I73" s="66"/>
    </row>
    <row r="74" spans="1:9" x14ac:dyDescent="0.2">
      <c r="A74" s="60" t="s">
        <v>118</v>
      </c>
      <c r="B74" s="61">
        <v>40939</v>
      </c>
      <c r="C74" s="62" t="s">
        <v>51</v>
      </c>
      <c r="D74" s="62" t="s">
        <v>52</v>
      </c>
      <c r="E74" s="62" t="s">
        <v>39</v>
      </c>
      <c r="F74" s="63" t="s">
        <v>58</v>
      </c>
      <c r="G74" s="64" t="s">
        <v>55</v>
      </c>
      <c r="H74" s="65">
        <v>21500</v>
      </c>
      <c r="I74" s="65"/>
    </row>
    <row r="75" spans="1:9" x14ac:dyDescent="0.2">
      <c r="A75" s="60" t="s">
        <v>119</v>
      </c>
      <c r="B75" s="61">
        <v>40939</v>
      </c>
      <c r="C75" s="69" t="s">
        <v>37</v>
      </c>
      <c r="D75" s="69" t="s">
        <v>38</v>
      </c>
      <c r="E75" s="69" t="s">
        <v>46</v>
      </c>
      <c r="F75" s="63" t="s">
        <v>40</v>
      </c>
      <c r="G75" s="64" t="s">
        <v>41</v>
      </c>
      <c r="H75" s="65">
        <v>11250</v>
      </c>
      <c r="I75" s="65"/>
    </row>
  </sheetData>
  <mergeCells count="2">
    <mergeCell ref="A1:I1"/>
    <mergeCell ref="A2:J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V58"/>
  <sheetViews>
    <sheetView topLeftCell="E1" zoomScale="115" zoomScaleNormal="115" workbookViewId="0">
      <selection activeCell="M16" sqref="M16"/>
    </sheetView>
  </sheetViews>
  <sheetFormatPr defaultRowHeight="12.75" x14ac:dyDescent="0.2"/>
  <cols>
    <col min="1" max="1" width="2.7109375" style="9" customWidth="1"/>
    <col min="2" max="3" width="10.42578125" style="9" bestFit="1" customWidth="1"/>
    <col min="4" max="4" width="11.7109375" style="9" customWidth="1"/>
    <col min="5" max="5" width="12.5703125" style="9" customWidth="1"/>
    <col min="6" max="6" width="14.140625" style="9" customWidth="1"/>
    <col min="7" max="7" width="5.140625" style="9" bestFit="1" customWidth="1"/>
    <col min="8" max="8" width="7.28515625" style="80" customWidth="1"/>
    <col min="9" max="9" width="6.28515625" style="9" customWidth="1"/>
    <col min="10" max="10" width="6.7109375" style="9" customWidth="1"/>
    <col min="11" max="11" width="3.42578125" style="9" customWidth="1"/>
    <col min="12" max="12" width="10.7109375" style="9" customWidth="1"/>
    <col min="13" max="13" width="11" style="9" customWidth="1"/>
    <col min="14" max="14" width="7.85546875" style="9" customWidth="1"/>
    <col min="15" max="15" width="10.7109375" style="60" customWidth="1"/>
    <col min="16" max="16" width="13.42578125" style="60" customWidth="1"/>
    <col min="17" max="17" width="13.42578125" style="69" customWidth="1"/>
    <col min="18" max="22" width="13.42578125" style="60" customWidth="1"/>
    <col min="23" max="16384" width="9.140625" style="9"/>
  </cols>
  <sheetData>
    <row r="2" spans="2:22" x14ac:dyDescent="0.2">
      <c r="B2" s="70" t="s">
        <v>120</v>
      </c>
      <c r="C2" s="70" t="s">
        <v>121</v>
      </c>
      <c r="D2" s="70" t="s">
        <v>122</v>
      </c>
      <c r="E2" s="70" t="s">
        <v>123</v>
      </c>
      <c r="F2" s="70" t="s">
        <v>124</v>
      </c>
      <c r="G2" s="70" t="s">
        <v>125</v>
      </c>
      <c r="H2" s="70" t="s">
        <v>126</v>
      </c>
      <c r="I2" s="70" t="s">
        <v>127</v>
      </c>
      <c r="J2" s="70" t="s">
        <v>128</v>
      </c>
      <c r="K2" s="71"/>
      <c r="L2" s="72" t="s">
        <v>129</v>
      </c>
      <c r="M2" s="73"/>
      <c r="N2" s="73"/>
      <c r="O2" s="74" t="s">
        <v>130</v>
      </c>
      <c r="P2" s="75" t="s">
        <v>131</v>
      </c>
      <c r="Q2" s="76"/>
      <c r="R2" s="77"/>
      <c r="S2" s="77"/>
      <c r="T2" s="78"/>
    </row>
    <row r="3" spans="2:22" x14ac:dyDescent="0.2">
      <c r="B3" s="79" t="s">
        <v>132</v>
      </c>
      <c r="C3" s="60">
        <v>59231727</v>
      </c>
      <c r="D3" s="60">
        <v>70</v>
      </c>
      <c r="E3" s="60">
        <v>12</v>
      </c>
      <c r="F3" s="60">
        <f t="shared" ref="F3:F45" si="0" xml:space="preserve"> (D3+E3)</f>
        <v>82</v>
      </c>
      <c r="G3" s="60">
        <v>38</v>
      </c>
      <c r="H3" s="80">
        <f>(F3+G3)/2</f>
        <v>60</v>
      </c>
      <c r="I3" s="81"/>
      <c r="M3" s="82"/>
      <c r="N3" s="82"/>
      <c r="O3" s="83"/>
      <c r="P3" s="84"/>
      <c r="Q3" s="85"/>
      <c r="R3" s="86"/>
      <c r="S3" s="86"/>
      <c r="T3" s="87"/>
    </row>
    <row r="4" spans="2:22" x14ac:dyDescent="0.2">
      <c r="B4" s="79" t="s">
        <v>133</v>
      </c>
      <c r="C4" s="60">
        <v>59542174</v>
      </c>
      <c r="D4" s="60">
        <v>60</v>
      </c>
      <c r="E4" s="60">
        <v>25</v>
      </c>
      <c r="F4" s="60">
        <f t="shared" si="0"/>
        <v>85</v>
      </c>
      <c r="G4" s="60">
        <v>83</v>
      </c>
      <c r="H4" s="80">
        <f>(F4+G4)/2</f>
        <v>84</v>
      </c>
      <c r="I4" s="81"/>
      <c r="L4" s="88" t="s">
        <v>1</v>
      </c>
      <c r="M4" s="89">
        <f>AVERAGE(H3:H45)</f>
        <v>68.45348837209302</v>
      </c>
      <c r="N4" s="90"/>
      <c r="O4" s="91">
        <v>1</v>
      </c>
      <c r="P4" s="85" t="s">
        <v>134</v>
      </c>
      <c r="Q4" s="86"/>
      <c r="R4" s="86"/>
      <c r="S4" s="86"/>
      <c r="T4" s="87"/>
    </row>
    <row r="5" spans="2:22" x14ac:dyDescent="0.2">
      <c r="B5" s="79" t="s">
        <v>135</v>
      </c>
      <c r="C5" s="60">
        <v>59602854</v>
      </c>
      <c r="D5" s="60">
        <v>44</v>
      </c>
      <c r="E5" s="60">
        <v>19</v>
      </c>
      <c r="F5" s="60">
        <f t="shared" si="0"/>
        <v>63</v>
      </c>
      <c r="G5" s="60">
        <v>89</v>
      </c>
      <c r="H5" s="80">
        <f>(F5+G5)/2</f>
        <v>76</v>
      </c>
      <c r="I5" s="81"/>
      <c r="K5" s="82"/>
      <c r="L5" s="88" t="s">
        <v>136</v>
      </c>
      <c r="M5" s="92">
        <f>MAX(H3:H45)</f>
        <v>89.5</v>
      </c>
      <c r="N5" s="93"/>
      <c r="O5" s="91"/>
      <c r="P5" s="85"/>
      <c r="Q5" s="86" t="s">
        <v>137</v>
      </c>
      <c r="R5" s="86"/>
      <c r="S5" s="86"/>
      <c r="T5" s="87"/>
      <c r="U5" s="94"/>
      <c r="V5" s="94"/>
    </row>
    <row r="6" spans="2:22" x14ac:dyDescent="0.2">
      <c r="B6" s="79" t="s">
        <v>138</v>
      </c>
      <c r="C6" s="60">
        <v>40849710</v>
      </c>
      <c r="D6" s="60">
        <v>78</v>
      </c>
      <c r="E6" s="60">
        <v>11</v>
      </c>
      <c r="F6" s="60">
        <f t="shared" si="0"/>
        <v>89</v>
      </c>
      <c r="G6" s="95">
        <v>11</v>
      </c>
      <c r="H6" s="80">
        <f>(F6+G6)/2</f>
        <v>50</v>
      </c>
      <c r="I6" s="81"/>
      <c r="K6" s="82"/>
      <c r="L6" s="96" t="s">
        <v>139</v>
      </c>
      <c r="M6" s="97">
        <f>MIN(H3:H45)</f>
        <v>40</v>
      </c>
      <c r="N6" s="98"/>
      <c r="O6" s="91">
        <v>2</v>
      </c>
      <c r="P6" s="85" t="s">
        <v>140</v>
      </c>
      <c r="Q6" s="99"/>
      <c r="R6" s="99"/>
      <c r="S6" s="86"/>
      <c r="T6" s="100"/>
      <c r="U6" s="94"/>
      <c r="V6" s="94"/>
    </row>
    <row r="7" spans="2:22" x14ac:dyDescent="0.2">
      <c r="B7" s="79" t="s">
        <v>141</v>
      </c>
      <c r="C7" s="60">
        <v>33481845</v>
      </c>
      <c r="D7" s="60">
        <v>61</v>
      </c>
      <c r="E7" s="60">
        <v>6</v>
      </c>
      <c r="F7" s="60">
        <f t="shared" si="0"/>
        <v>67</v>
      </c>
      <c r="G7" s="60">
        <v>89</v>
      </c>
      <c r="H7" s="80">
        <f>(F7+G7)/2</f>
        <v>78</v>
      </c>
      <c r="I7" s="81"/>
      <c r="K7" s="82"/>
      <c r="L7" s="96" t="s">
        <v>142</v>
      </c>
      <c r="M7" s="101">
        <f>COUNT(H3:H45)</f>
        <v>43</v>
      </c>
      <c r="N7" s="102"/>
      <c r="O7" s="103">
        <v>3</v>
      </c>
      <c r="P7" s="104" t="s">
        <v>143</v>
      </c>
      <c r="Q7" s="105"/>
      <c r="R7" s="105"/>
      <c r="S7" s="106"/>
      <c r="T7" s="107"/>
      <c r="U7" s="94"/>
      <c r="V7" s="94"/>
    </row>
    <row r="8" spans="2:22" x14ac:dyDescent="0.2">
      <c r="B8" s="79" t="s">
        <v>144</v>
      </c>
      <c r="C8" s="60">
        <v>60349877</v>
      </c>
      <c r="D8" s="60">
        <v>47</v>
      </c>
      <c r="E8" s="60">
        <v>12</v>
      </c>
      <c r="F8" s="60">
        <f t="shared" si="0"/>
        <v>59</v>
      </c>
      <c r="G8" s="60">
        <v>27</v>
      </c>
      <c r="H8" s="80">
        <v>40</v>
      </c>
      <c r="I8" s="81"/>
      <c r="K8" s="82"/>
      <c r="L8" s="108"/>
      <c r="M8" s="108"/>
      <c r="N8" s="108"/>
      <c r="O8" s="67"/>
      <c r="P8" s="109"/>
      <c r="Q8" s="110"/>
      <c r="R8" s="67"/>
      <c r="S8" s="67"/>
    </row>
    <row r="9" spans="2:22" x14ac:dyDescent="0.2">
      <c r="B9" s="79" t="s">
        <v>145</v>
      </c>
      <c r="C9" s="60">
        <v>59186002</v>
      </c>
      <c r="D9" s="60">
        <v>56</v>
      </c>
      <c r="E9" s="60">
        <v>10</v>
      </c>
      <c r="F9" s="60">
        <f t="shared" si="0"/>
        <v>66</v>
      </c>
      <c r="G9" s="60">
        <v>36</v>
      </c>
      <c r="H9" s="80">
        <f t="shared" ref="H9:H45" si="1">(F9+G9)/2</f>
        <v>51</v>
      </c>
      <c r="I9" s="81"/>
      <c r="K9" s="82"/>
      <c r="L9" s="108"/>
      <c r="M9" s="108"/>
      <c r="N9" s="108"/>
      <c r="O9" s="67"/>
      <c r="P9" s="67"/>
      <c r="Q9" s="110"/>
      <c r="R9" s="67"/>
      <c r="S9" s="67"/>
    </row>
    <row r="10" spans="2:22" x14ac:dyDescent="0.2">
      <c r="B10" s="79" t="s">
        <v>146</v>
      </c>
      <c r="C10" s="60">
        <v>59306924</v>
      </c>
      <c r="D10" s="60">
        <v>61</v>
      </c>
      <c r="E10" s="60">
        <v>13</v>
      </c>
      <c r="F10" s="60">
        <f t="shared" si="0"/>
        <v>74</v>
      </c>
      <c r="G10" s="60">
        <v>36</v>
      </c>
      <c r="H10" s="80">
        <f t="shared" si="1"/>
        <v>55</v>
      </c>
      <c r="I10" s="81"/>
      <c r="K10" s="82"/>
      <c r="L10" s="111"/>
      <c r="M10" s="108"/>
      <c r="N10" s="108"/>
      <c r="O10" s="112"/>
      <c r="P10" s="67"/>
      <c r="Q10" s="110"/>
      <c r="R10" s="67"/>
      <c r="S10" s="67"/>
    </row>
    <row r="11" spans="2:22" x14ac:dyDescent="0.2">
      <c r="B11" s="79" t="s">
        <v>147</v>
      </c>
      <c r="C11" s="60">
        <v>60698860</v>
      </c>
      <c r="D11" s="60">
        <v>41</v>
      </c>
      <c r="E11" s="60">
        <v>12</v>
      </c>
      <c r="F11" s="60">
        <f t="shared" si="0"/>
        <v>53</v>
      </c>
      <c r="G11" s="60">
        <v>78</v>
      </c>
      <c r="H11" s="80">
        <f t="shared" si="1"/>
        <v>65.5</v>
      </c>
      <c r="I11" s="81"/>
      <c r="K11" s="82"/>
      <c r="L11" s="113"/>
      <c r="M11" s="114" t="s">
        <v>148</v>
      </c>
      <c r="N11" s="115"/>
      <c r="O11" s="115"/>
      <c r="P11" s="115"/>
    </row>
    <row r="12" spans="2:22" x14ac:dyDescent="0.2">
      <c r="B12" s="79" t="s">
        <v>149</v>
      </c>
      <c r="C12" s="60">
        <v>60576007</v>
      </c>
      <c r="D12" s="60">
        <v>75</v>
      </c>
      <c r="E12" s="60">
        <v>10</v>
      </c>
      <c r="F12" s="60">
        <f t="shared" si="0"/>
        <v>85</v>
      </c>
      <c r="G12" s="60">
        <v>31</v>
      </c>
      <c r="H12" s="80">
        <f t="shared" si="1"/>
        <v>58</v>
      </c>
      <c r="I12" s="81"/>
      <c r="K12" s="82"/>
      <c r="L12" s="109"/>
      <c r="M12" s="116">
        <v>0</v>
      </c>
      <c r="N12" s="108"/>
      <c r="O12" s="117"/>
      <c r="P12" s="117"/>
      <c r="Q12" s="118"/>
      <c r="R12" s="94"/>
      <c r="S12" s="119"/>
    </row>
    <row r="13" spans="2:22" x14ac:dyDescent="0.2">
      <c r="B13" s="79" t="s">
        <v>150</v>
      </c>
      <c r="C13" s="60">
        <v>60058461</v>
      </c>
      <c r="D13" s="60">
        <v>64</v>
      </c>
      <c r="E13" s="60">
        <v>12</v>
      </c>
      <c r="F13" s="60">
        <f t="shared" si="0"/>
        <v>76</v>
      </c>
      <c r="G13" s="60">
        <v>75</v>
      </c>
      <c r="H13" s="80">
        <f t="shared" si="1"/>
        <v>75.5</v>
      </c>
      <c r="I13" s="81"/>
      <c r="K13" s="82"/>
      <c r="L13" s="120" t="s">
        <v>151</v>
      </c>
      <c r="M13" s="116">
        <v>49</v>
      </c>
      <c r="N13" s="108"/>
      <c r="O13" s="117"/>
      <c r="P13" s="117"/>
      <c r="Q13" s="110"/>
      <c r="R13" s="121"/>
      <c r="S13" s="119"/>
    </row>
    <row r="14" spans="2:22" x14ac:dyDescent="0.2">
      <c r="B14" s="79" t="s">
        <v>152</v>
      </c>
      <c r="C14" s="60">
        <v>59765519</v>
      </c>
      <c r="D14" s="60">
        <v>79</v>
      </c>
      <c r="E14" s="60">
        <v>19</v>
      </c>
      <c r="F14" s="60">
        <f t="shared" si="0"/>
        <v>98</v>
      </c>
      <c r="G14" s="60">
        <v>34</v>
      </c>
      <c r="H14" s="80">
        <f t="shared" si="1"/>
        <v>66</v>
      </c>
      <c r="I14" s="81"/>
      <c r="K14" s="82"/>
      <c r="L14" s="120" t="s">
        <v>153</v>
      </c>
      <c r="M14" s="116">
        <v>64</v>
      </c>
      <c r="N14" s="108"/>
      <c r="O14" s="117"/>
      <c r="P14" s="117"/>
      <c r="Q14" s="110"/>
      <c r="R14" s="122"/>
      <c r="S14" s="119"/>
    </row>
    <row r="15" spans="2:22" x14ac:dyDescent="0.2">
      <c r="B15" s="79" t="s">
        <v>154</v>
      </c>
      <c r="C15" s="60">
        <v>59342707</v>
      </c>
      <c r="D15" s="60">
        <v>75</v>
      </c>
      <c r="E15" s="60">
        <v>17</v>
      </c>
      <c r="F15" s="60">
        <f t="shared" si="0"/>
        <v>92</v>
      </c>
      <c r="G15" s="60">
        <v>51</v>
      </c>
      <c r="H15" s="80">
        <f t="shared" si="1"/>
        <v>71.5</v>
      </c>
      <c r="I15" s="81"/>
      <c r="K15" s="82"/>
      <c r="L15" s="120" t="s">
        <v>155</v>
      </c>
      <c r="M15" s="116">
        <v>74</v>
      </c>
      <c r="N15" s="108"/>
      <c r="O15" s="117"/>
      <c r="P15" s="117"/>
      <c r="Q15" s="110"/>
      <c r="R15" s="122"/>
      <c r="S15" s="119"/>
    </row>
    <row r="16" spans="2:22" x14ac:dyDescent="0.2">
      <c r="B16" s="79" t="s">
        <v>156</v>
      </c>
      <c r="C16" s="60">
        <v>12345678</v>
      </c>
      <c r="D16" s="60">
        <v>43</v>
      </c>
      <c r="E16" s="60">
        <v>17</v>
      </c>
      <c r="F16" s="60">
        <f t="shared" si="0"/>
        <v>60</v>
      </c>
      <c r="G16" s="60">
        <v>61</v>
      </c>
      <c r="H16" s="80">
        <f t="shared" si="1"/>
        <v>60.5</v>
      </c>
      <c r="I16" s="81"/>
      <c r="K16" s="82"/>
      <c r="L16" s="109" t="s">
        <v>157</v>
      </c>
      <c r="M16" s="116">
        <v>84</v>
      </c>
      <c r="N16" s="108"/>
      <c r="O16" s="117"/>
      <c r="P16" s="117"/>
      <c r="Q16" s="110"/>
      <c r="R16" s="122"/>
      <c r="S16" s="119"/>
    </row>
    <row r="17" spans="2:22" x14ac:dyDescent="0.2">
      <c r="B17" s="79" t="s">
        <v>158</v>
      </c>
      <c r="C17" s="60">
        <v>27385190</v>
      </c>
      <c r="D17" s="60">
        <v>47</v>
      </c>
      <c r="E17" s="60">
        <v>10</v>
      </c>
      <c r="F17" s="60">
        <f t="shared" si="0"/>
        <v>57</v>
      </c>
      <c r="G17" s="60">
        <v>60</v>
      </c>
      <c r="H17" s="80">
        <f t="shared" si="1"/>
        <v>58.5</v>
      </c>
      <c r="I17" s="81"/>
      <c r="K17" s="82"/>
      <c r="L17" s="109" t="s">
        <v>159</v>
      </c>
      <c r="M17" s="116">
        <v>100</v>
      </c>
      <c r="N17" s="108"/>
      <c r="O17" s="117"/>
      <c r="P17" s="117"/>
      <c r="Q17" s="110"/>
      <c r="R17" s="122"/>
      <c r="S17" s="119"/>
    </row>
    <row r="18" spans="2:22" x14ac:dyDescent="0.2">
      <c r="B18" s="79" t="s">
        <v>160</v>
      </c>
      <c r="C18" s="60">
        <v>60134319</v>
      </c>
      <c r="D18" s="60">
        <v>70</v>
      </c>
      <c r="E18" s="60">
        <v>6</v>
      </c>
      <c r="F18" s="60">
        <f t="shared" si="0"/>
        <v>76</v>
      </c>
      <c r="G18" s="60">
        <v>79</v>
      </c>
      <c r="H18" s="80">
        <f t="shared" si="1"/>
        <v>77.5</v>
      </c>
      <c r="I18" s="81"/>
      <c r="K18" s="82"/>
      <c r="L18" s="113"/>
      <c r="M18" s="108"/>
      <c r="N18" s="108"/>
      <c r="O18" s="117"/>
      <c r="P18" s="117"/>
      <c r="Q18" s="110"/>
      <c r="R18" s="122"/>
      <c r="S18" s="119"/>
    </row>
    <row r="19" spans="2:22" x14ac:dyDescent="0.2">
      <c r="B19" s="79" t="s">
        <v>161</v>
      </c>
      <c r="C19" s="60">
        <v>60241801</v>
      </c>
      <c r="D19" s="60">
        <v>66</v>
      </c>
      <c r="E19" s="60">
        <v>15</v>
      </c>
      <c r="F19" s="60">
        <f t="shared" si="0"/>
        <v>81</v>
      </c>
      <c r="G19" s="60">
        <v>32</v>
      </c>
      <c r="H19" s="80">
        <f t="shared" si="1"/>
        <v>56.5</v>
      </c>
      <c r="I19" s="81"/>
      <c r="K19" s="82"/>
      <c r="L19" s="113"/>
      <c r="M19" s="108"/>
      <c r="N19" s="108"/>
      <c r="O19" s="113"/>
      <c r="P19" s="123"/>
      <c r="Q19" s="110"/>
      <c r="R19" s="122"/>
      <c r="S19" s="94"/>
    </row>
    <row r="20" spans="2:22" x14ac:dyDescent="0.2">
      <c r="B20" s="79" t="s">
        <v>162</v>
      </c>
      <c r="C20" s="60">
        <v>60614777</v>
      </c>
      <c r="D20" s="60">
        <v>59</v>
      </c>
      <c r="E20" s="60">
        <v>12</v>
      </c>
      <c r="F20" s="60">
        <f t="shared" si="0"/>
        <v>71</v>
      </c>
      <c r="G20" s="60">
        <v>71</v>
      </c>
      <c r="H20" s="80">
        <f t="shared" si="1"/>
        <v>71</v>
      </c>
      <c r="I20" s="81"/>
      <c r="K20" s="82"/>
      <c r="L20" s="113"/>
      <c r="M20" s="108"/>
      <c r="N20" s="108"/>
      <c r="O20" s="124"/>
      <c r="P20" s="67"/>
      <c r="Q20" s="110"/>
      <c r="R20" s="122"/>
      <c r="S20" s="94"/>
    </row>
    <row r="21" spans="2:22" x14ac:dyDescent="0.2">
      <c r="B21" s="79" t="s">
        <v>163</v>
      </c>
      <c r="C21" s="60">
        <v>59674310</v>
      </c>
      <c r="D21" s="60">
        <v>69</v>
      </c>
      <c r="E21" s="60">
        <v>17</v>
      </c>
      <c r="F21" s="60">
        <f t="shared" si="0"/>
        <v>86</v>
      </c>
      <c r="G21" s="60">
        <v>46</v>
      </c>
      <c r="H21" s="80">
        <f t="shared" si="1"/>
        <v>66</v>
      </c>
      <c r="I21" s="81"/>
      <c r="K21" s="82"/>
      <c r="L21" s="125"/>
      <c r="O21" s="9"/>
      <c r="P21" s="9"/>
      <c r="Q21" s="126"/>
      <c r="R21" s="94"/>
      <c r="S21" s="94"/>
    </row>
    <row r="22" spans="2:22" x14ac:dyDescent="0.2">
      <c r="B22" s="79" t="s">
        <v>164</v>
      </c>
      <c r="C22" s="60">
        <v>14078150</v>
      </c>
      <c r="D22" s="60">
        <v>75</v>
      </c>
      <c r="E22" s="60">
        <v>7</v>
      </c>
      <c r="F22" s="60">
        <f t="shared" si="0"/>
        <v>82</v>
      </c>
      <c r="G22" s="60">
        <v>54</v>
      </c>
      <c r="H22" s="80">
        <f t="shared" si="1"/>
        <v>68</v>
      </c>
      <c r="I22" s="81"/>
      <c r="K22" s="82"/>
      <c r="L22" s="10"/>
      <c r="M22" s="127"/>
      <c r="N22" s="127"/>
      <c r="O22" s="9"/>
      <c r="P22" s="128"/>
      <c r="Q22" s="126"/>
      <c r="R22" s="94"/>
      <c r="S22" s="94"/>
    </row>
    <row r="23" spans="2:22" x14ac:dyDescent="0.2">
      <c r="B23" s="79" t="s">
        <v>165</v>
      </c>
      <c r="C23" s="60">
        <v>60289345</v>
      </c>
      <c r="D23" s="60">
        <v>46</v>
      </c>
      <c r="E23" s="60">
        <v>17</v>
      </c>
      <c r="F23" s="60">
        <f t="shared" si="0"/>
        <v>63</v>
      </c>
      <c r="G23" s="60">
        <v>61</v>
      </c>
      <c r="H23" s="80">
        <f t="shared" si="1"/>
        <v>62</v>
      </c>
      <c r="I23" s="81"/>
      <c r="L23" s="115"/>
      <c r="M23" s="127"/>
      <c r="N23" s="127"/>
      <c r="O23" s="9"/>
      <c r="Q23" s="60"/>
      <c r="S23" s="9"/>
      <c r="T23" s="9"/>
      <c r="U23" s="9"/>
      <c r="V23" s="9"/>
    </row>
    <row r="24" spans="2:22" x14ac:dyDescent="0.2">
      <c r="B24" s="79" t="s">
        <v>166</v>
      </c>
      <c r="C24" s="60">
        <v>59484205</v>
      </c>
      <c r="D24" s="60">
        <v>75</v>
      </c>
      <c r="E24" s="60">
        <v>17</v>
      </c>
      <c r="F24" s="60">
        <f t="shared" si="0"/>
        <v>92</v>
      </c>
      <c r="G24" s="60">
        <v>63</v>
      </c>
      <c r="H24" s="80">
        <f t="shared" si="1"/>
        <v>77.5</v>
      </c>
      <c r="I24" s="81"/>
      <c r="K24" s="129"/>
      <c r="L24" s="130" t="s">
        <v>167</v>
      </c>
      <c r="M24" s="131"/>
      <c r="N24" s="132"/>
      <c r="O24" s="10"/>
      <c r="P24"/>
      <c r="Q24"/>
      <c r="R24"/>
      <c r="S24"/>
      <c r="T24"/>
      <c r="U24"/>
      <c r="V24" s="9"/>
    </row>
    <row r="25" spans="2:22" x14ac:dyDescent="0.2">
      <c r="B25" s="79" t="s">
        <v>168</v>
      </c>
      <c r="C25" s="60">
        <v>59597187</v>
      </c>
      <c r="D25" s="60">
        <v>63</v>
      </c>
      <c r="E25" s="60">
        <v>14</v>
      </c>
      <c r="F25" s="60">
        <f t="shared" si="0"/>
        <v>77</v>
      </c>
      <c r="G25" s="60">
        <v>98</v>
      </c>
      <c r="H25" s="80">
        <f t="shared" si="1"/>
        <v>87.5</v>
      </c>
      <c r="I25" s="81"/>
      <c r="K25" s="133"/>
      <c r="L25" s="134"/>
      <c r="M25" s="135"/>
      <c r="N25" s="136"/>
      <c r="O25" s="10"/>
      <c r="P25"/>
      <c r="Q25"/>
      <c r="R25"/>
      <c r="S25"/>
      <c r="T25"/>
      <c r="U25"/>
      <c r="V25" s="82"/>
    </row>
    <row r="26" spans="2:22" x14ac:dyDescent="0.2">
      <c r="B26" s="79" t="s">
        <v>169</v>
      </c>
      <c r="C26" s="60">
        <v>59601420</v>
      </c>
      <c r="D26" s="60">
        <v>44</v>
      </c>
      <c r="E26" s="60">
        <v>5</v>
      </c>
      <c r="F26" s="60">
        <f t="shared" si="0"/>
        <v>49</v>
      </c>
      <c r="G26" s="60">
        <v>42</v>
      </c>
      <c r="H26" s="80">
        <f t="shared" si="1"/>
        <v>45.5</v>
      </c>
      <c r="I26" s="81"/>
      <c r="K26" s="137">
        <v>1</v>
      </c>
      <c r="L26" s="138" t="s">
        <v>170</v>
      </c>
      <c r="M26" s="139"/>
      <c r="N26" s="140"/>
      <c r="O26" s="121"/>
      <c r="P26"/>
      <c r="Q26"/>
      <c r="R26"/>
      <c r="S26"/>
      <c r="T26"/>
      <c r="U26"/>
      <c r="V26" s="82"/>
    </row>
    <row r="27" spans="2:22" x14ac:dyDescent="0.2">
      <c r="B27" s="79" t="s">
        <v>171</v>
      </c>
      <c r="C27" s="60">
        <v>59186747</v>
      </c>
      <c r="D27" s="60">
        <v>63</v>
      </c>
      <c r="E27" s="60">
        <v>9</v>
      </c>
      <c r="F27" s="60">
        <f t="shared" si="0"/>
        <v>72</v>
      </c>
      <c r="G27" s="60">
        <v>85</v>
      </c>
      <c r="H27" s="80">
        <f t="shared" si="1"/>
        <v>78.5</v>
      </c>
      <c r="I27" s="81"/>
      <c r="K27" s="141"/>
      <c r="L27" s="142" t="s">
        <v>172</v>
      </c>
      <c r="M27" s="85"/>
      <c r="N27" s="143"/>
      <c r="O27" s="67"/>
      <c r="P27"/>
      <c r="Q27"/>
      <c r="R27"/>
      <c r="S27"/>
      <c r="T27"/>
      <c r="U27"/>
      <c r="V27" s="82"/>
    </row>
    <row r="28" spans="2:22" x14ac:dyDescent="0.2">
      <c r="B28" s="79" t="s">
        <v>173</v>
      </c>
      <c r="C28" s="60">
        <v>48824900</v>
      </c>
      <c r="D28" s="60">
        <v>62</v>
      </c>
      <c r="E28" s="60">
        <v>17</v>
      </c>
      <c r="F28" s="60">
        <f t="shared" si="0"/>
        <v>79</v>
      </c>
      <c r="G28" s="60">
        <v>82</v>
      </c>
      <c r="H28" s="80">
        <f t="shared" si="1"/>
        <v>80.5</v>
      </c>
      <c r="I28" s="81"/>
      <c r="K28" s="141">
        <v>2</v>
      </c>
      <c r="L28" s="138" t="s">
        <v>174</v>
      </c>
      <c r="M28" s="85"/>
      <c r="N28" s="143"/>
      <c r="O28" s="67"/>
      <c r="P28"/>
      <c r="Q28"/>
      <c r="R28"/>
      <c r="S28"/>
      <c r="T28"/>
      <c r="U28"/>
      <c r="V28" s="82"/>
    </row>
    <row r="29" spans="2:22" x14ac:dyDescent="0.2">
      <c r="B29" s="79" t="s">
        <v>175</v>
      </c>
      <c r="C29" s="60">
        <v>60432825</v>
      </c>
      <c r="D29" s="60">
        <v>43</v>
      </c>
      <c r="E29" s="60">
        <v>17</v>
      </c>
      <c r="F29" s="60">
        <f t="shared" si="0"/>
        <v>60</v>
      </c>
      <c r="G29" s="60">
        <v>41</v>
      </c>
      <c r="H29" s="80">
        <f t="shared" si="1"/>
        <v>50.5</v>
      </c>
      <c r="I29" s="81"/>
      <c r="K29" s="141"/>
      <c r="L29" s="144" t="s">
        <v>176</v>
      </c>
      <c r="M29" s="85"/>
      <c r="N29" s="143"/>
      <c r="O29" s="67"/>
      <c r="P29"/>
      <c r="Q29"/>
      <c r="R29"/>
      <c r="S29"/>
      <c r="T29"/>
      <c r="U29"/>
      <c r="V29" s="82"/>
    </row>
    <row r="30" spans="2:22" x14ac:dyDescent="0.2">
      <c r="B30" s="79" t="s">
        <v>177</v>
      </c>
      <c r="C30" s="60">
        <v>59615051</v>
      </c>
      <c r="D30" s="60">
        <v>78</v>
      </c>
      <c r="E30" s="60">
        <v>8</v>
      </c>
      <c r="F30" s="60">
        <f t="shared" si="0"/>
        <v>86</v>
      </c>
      <c r="G30" s="60">
        <v>38</v>
      </c>
      <c r="H30" s="80">
        <f t="shared" si="1"/>
        <v>62</v>
      </c>
      <c r="I30" s="81"/>
      <c r="K30" s="141">
        <v>3</v>
      </c>
      <c r="L30" s="138" t="s">
        <v>178</v>
      </c>
      <c r="M30" s="85"/>
      <c r="N30" s="143"/>
      <c r="O30" s="67"/>
      <c r="P30"/>
      <c r="Q30"/>
      <c r="R30"/>
      <c r="S30"/>
      <c r="T30"/>
      <c r="U30"/>
      <c r="V30" s="82"/>
    </row>
    <row r="31" spans="2:22" x14ac:dyDescent="0.2">
      <c r="B31" s="79" t="s">
        <v>179</v>
      </c>
      <c r="C31" s="60">
        <v>59132517</v>
      </c>
      <c r="D31" s="60">
        <v>74</v>
      </c>
      <c r="E31" s="60">
        <v>9</v>
      </c>
      <c r="F31" s="60">
        <f t="shared" si="0"/>
        <v>83</v>
      </c>
      <c r="G31" s="60">
        <v>81</v>
      </c>
      <c r="H31" s="80">
        <f t="shared" si="1"/>
        <v>82</v>
      </c>
      <c r="I31" s="81"/>
      <c r="K31" s="145">
        <v>4</v>
      </c>
      <c r="L31" s="105" t="s">
        <v>180</v>
      </c>
      <c r="M31" s="105"/>
      <c r="N31" s="107"/>
      <c r="O31" s="67"/>
      <c r="P31"/>
      <c r="Q31"/>
      <c r="R31"/>
      <c r="S31"/>
      <c r="T31"/>
      <c r="U31"/>
      <c r="V31" s="82"/>
    </row>
    <row r="32" spans="2:22" x14ac:dyDescent="0.2">
      <c r="B32" s="79" t="s">
        <v>181</v>
      </c>
      <c r="C32" s="60">
        <v>59467636</v>
      </c>
      <c r="D32" s="60">
        <v>66</v>
      </c>
      <c r="E32" s="60">
        <v>15</v>
      </c>
      <c r="F32" s="60">
        <f t="shared" si="0"/>
        <v>81</v>
      </c>
      <c r="G32" s="60">
        <v>31</v>
      </c>
      <c r="H32" s="80">
        <f t="shared" si="1"/>
        <v>56</v>
      </c>
      <c r="I32" s="81"/>
      <c r="L32" s="67"/>
      <c r="M32" s="67"/>
      <c r="N32" s="67"/>
      <c r="O32" s="67"/>
      <c r="P32"/>
      <c r="Q32"/>
      <c r="R32"/>
      <c r="S32"/>
      <c r="T32"/>
      <c r="U32"/>
      <c r="V32" s="82"/>
    </row>
    <row r="33" spans="2:22" x14ac:dyDescent="0.2">
      <c r="B33" s="79" t="s">
        <v>182</v>
      </c>
      <c r="C33" s="60">
        <v>59851707</v>
      </c>
      <c r="D33" s="60">
        <v>73</v>
      </c>
      <c r="E33" s="60">
        <v>10</v>
      </c>
      <c r="F33" s="60">
        <f t="shared" si="0"/>
        <v>83</v>
      </c>
      <c r="G33" s="60">
        <v>73</v>
      </c>
      <c r="H33" s="80">
        <f t="shared" si="1"/>
        <v>78</v>
      </c>
      <c r="I33" s="81"/>
      <c r="K33" s="108"/>
      <c r="L33" s="82"/>
      <c r="M33" s="82"/>
      <c r="O33" s="9"/>
      <c r="P33" s="9"/>
      <c r="Q33" s="9"/>
      <c r="R33" s="9"/>
      <c r="S33" s="9"/>
      <c r="T33" s="9"/>
      <c r="U33" s="9"/>
      <c r="V33" s="9"/>
    </row>
    <row r="34" spans="2:22" x14ac:dyDescent="0.2">
      <c r="B34" s="79" t="s">
        <v>183</v>
      </c>
      <c r="C34" s="60">
        <v>42769467</v>
      </c>
      <c r="D34" s="60">
        <v>67</v>
      </c>
      <c r="E34" s="60">
        <v>10</v>
      </c>
      <c r="F34" s="60">
        <f t="shared" si="0"/>
        <v>77</v>
      </c>
      <c r="G34" s="60">
        <v>97</v>
      </c>
      <c r="H34" s="80">
        <f t="shared" si="1"/>
        <v>87</v>
      </c>
      <c r="I34" s="81"/>
      <c r="K34" s="108"/>
      <c r="L34" s="82"/>
      <c r="M34" s="82"/>
      <c r="O34" s="9"/>
      <c r="P34" s="9"/>
      <c r="Q34" s="9"/>
      <c r="R34" s="9"/>
      <c r="S34" s="9"/>
      <c r="T34" s="9"/>
      <c r="U34" s="9"/>
      <c r="V34" s="9"/>
    </row>
    <row r="35" spans="2:22" x14ac:dyDescent="0.2">
      <c r="B35" s="79" t="s">
        <v>184</v>
      </c>
      <c r="C35" s="60">
        <v>59397054</v>
      </c>
      <c r="D35" s="60">
        <v>55</v>
      </c>
      <c r="E35" s="60">
        <v>6</v>
      </c>
      <c r="F35" s="60">
        <f t="shared" si="0"/>
        <v>61</v>
      </c>
      <c r="G35" s="60">
        <v>43</v>
      </c>
      <c r="H35" s="80">
        <f t="shared" si="1"/>
        <v>52</v>
      </c>
      <c r="I35" s="81"/>
      <c r="K35" s="108"/>
      <c r="L35" s="82"/>
      <c r="M35" s="82"/>
      <c r="O35" s="9"/>
      <c r="P35" s="9"/>
      <c r="Q35" s="9"/>
      <c r="R35" s="9"/>
      <c r="S35" s="9"/>
      <c r="T35" s="9"/>
      <c r="U35" s="9"/>
      <c r="V35" s="9"/>
    </row>
    <row r="36" spans="2:22" x14ac:dyDescent="0.2">
      <c r="B36" s="79" t="s">
        <v>185</v>
      </c>
      <c r="C36" s="60">
        <v>59931141</v>
      </c>
      <c r="D36" s="60">
        <v>65</v>
      </c>
      <c r="E36" s="60">
        <v>7</v>
      </c>
      <c r="F36" s="60">
        <f t="shared" si="0"/>
        <v>72</v>
      </c>
      <c r="G36" s="60">
        <v>88</v>
      </c>
      <c r="H36" s="80">
        <f t="shared" si="1"/>
        <v>80</v>
      </c>
      <c r="I36" s="81"/>
      <c r="K36" s="108"/>
      <c r="L36" s="82"/>
      <c r="M36" s="82"/>
      <c r="O36" s="9"/>
      <c r="P36" s="9"/>
      <c r="Q36" s="9"/>
      <c r="R36" s="9"/>
      <c r="S36" s="9"/>
      <c r="T36" s="9"/>
      <c r="U36" s="9"/>
      <c r="V36" s="9"/>
    </row>
    <row r="37" spans="2:22" x14ac:dyDescent="0.2">
      <c r="B37" s="79" t="s">
        <v>186</v>
      </c>
      <c r="C37" s="60">
        <v>20800934</v>
      </c>
      <c r="D37" s="60">
        <v>47</v>
      </c>
      <c r="E37" s="60">
        <v>11</v>
      </c>
      <c r="F37" s="60">
        <f t="shared" si="0"/>
        <v>58</v>
      </c>
      <c r="G37" s="60">
        <v>99</v>
      </c>
      <c r="H37" s="80">
        <f t="shared" si="1"/>
        <v>78.5</v>
      </c>
      <c r="I37" s="81"/>
      <c r="K37" s="108"/>
      <c r="L37" s="82"/>
      <c r="M37" s="82"/>
      <c r="O37" s="9"/>
      <c r="P37" s="9"/>
      <c r="Q37" s="9"/>
      <c r="R37" s="9"/>
      <c r="S37" s="9"/>
      <c r="T37" s="9"/>
      <c r="U37" s="9"/>
      <c r="V37" s="9"/>
    </row>
    <row r="38" spans="2:22" x14ac:dyDescent="0.2">
      <c r="B38" s="79" t="s">
        <v>187</v>
      </c>
      <c r="C38" s="60">
        <v>59626284</v>
      </c>
      <c r="D38" s="60">
        <v>55</v>
      </c>
      <c r="E38" s="60">
        <v>17</v>
      </c>
      <c r="F38" s="60">
        <f t="shared" si="0"/>
        <v>72</v>
      </c>
      <c r="G38" s="60">
        <v>58</v>
      </c>
      <c r="H38" s="80">
        <f t="shared" si="1"/>
        <v>65</v>
      </c>
      <c r="I38" s="81"/>
      <c r="O38" s="9"/>
      <c r="P38" s="9"/>
      <c r="Q38" s="9"/>
      <c r="R38" s="9"/>
      <c r="S38" s="9"/>
      <c r="T38" s="9"/>
      <c r="U38" s="9"/>
      <c r="V38" s="9"/>
    </row>
    <row r="39" spans="2:22" x14ac:dyDescent="0.2">
      <c r="B39" s="79" t="s">
        <v>188</v>
      </c>
      <c r="C39" s="60">
        <v>51348642</v>
      </c>
      <c r="D39" s="60">
        <v>57</v>
      </c>
      <c r="E39" s="60">
        <v>18</v>
      </c>
      <c r="F39" s="60">
        <f t="shared" si="0"/>
        <v>75</v>
      </c>
      <c r="G39" s="60">
        <v>72</v>
      </c>
      <c r="H39" s="80">
        <f t="shared" si="1"/>
        <v>73.5</v>
      </c>
      <c r="I39" s="81"/>
      <c r="O39" s="9"/>
      <c r="P39" s="9"/>
      <c r="Q39" s="9"/>
      <c r="R39" s="9"/>
      <c r="S39" s="9"/>
      <c r="T39" s="9"/>
      <c r="U39" s="9"/>
      <c r="V39" s="9"/>
    </row>
    <row r="40" spans="2:22" x14ac:dyDescent="0.2">
      <c r="B40" s="79" t="s">
        <v>189</v>
      </c>
      <c r="C40" s="60">
        <v>59529576</v>
      </c>
      <c r="D40" s="60">
        <v>74</v>
      </c>
      <c r="E40" s="60">
        <v>9</v>
      </c>
      <c r="F40" s="60">
        <f t="shared" si="0"/>
        <v>83</v>
      </c>
      <c r="G40" s="60">
        <v>96</v>
      </c>
      <c r="H40" s="80">
        <f t="shared" si="1"/>
        <v>89.5</v>
      </c>
      <c r="I40" s="81"/>
      <c r="O40" s="9"/>
      <c r="P40" s="9"/>
      <c r="Q40" s="9"/>
      <c r="R40" s="9"/>
      <c r="S40" s="9"/>
      <c r="T40" s="9"/>
      <c r="U40" s="9"/>
      <c r="V40" s="9"/>
    </row>
    <row r="41" spans="2:22" x14ac:dyDescent="0.2">
      <c r="B41" s="79" t="s">
        <v>190</v>
      </c>
      <c r="C41" s="60">
        <v>59975603</v>
      </c>
      <c r="D41" s="60">
        <v>71</v>
      </c>
      <c r="E41" s="60">
        <v>11</v>
      </c>
      <c r="F41" s="60">
        <f t="shared" si="0"/>
        <v>82</v>
      </c>
      <c r="G41" s="60">
        <v>78</v>
      </c>
      <c r="H41" s="80">
        <f t="shared" si="1"/>
        <v>80</v>
      </c>
      <c r="I41" s="81"/>
      <c r="O41" s="9"/>
      <c r="P41" s="9"/>
      <c r="Q41" s="9"/>
      <c r="R41" s="9"/>
      <c r="S41" s="9"/>
      <c r="T41" s="9"/>
      <c r="U41" s="9"/>
      <c r="V41" s="9"/>
    </row>
    <row r="42" spans="2:22" x14ac:dyDescent="0.2">
      <c r="B42" s="79" t="s">
        <v>191</v>
      </c>
      <c r="C42" s="60">
        <v>60159638</v>
      </c>
      <c r="D42" s="60">
        <v>62</v>
      </c>
      <c r="E42" s="60">
        <v>10</v>
      </c>
      <c r="F42" s="60">
        <f t="shared" si="0"/>
        <v>72</v>
      </c>
      <c r="G42" s="60">
        <v>27</v>
      </c>
      <c r="H42" s="80">
        <f t="shared" si="1"/>
        <v>49.5</v>
      </c>
      <c r="I42" s="81"/>
      <c r="O42" s="9"/>
      <c r="P42" s="9"/>
      <c r="Q42" s="9"/>
      <c r="R42" s="9"/>
      <c r="S42" s="9"/>
      <c r="T42" s="9"/>
      <c r="U42" s="9"/>
      <c r="V42" s="9"/>
    </row>
    <row r="43" spans="2:22" x14ac:dyDescent="0.2">
      <c r="B43" s="79" t="s">
        <v>192</v>
      </c>
      <c r="C43" s="60">
        <v>60447687</v>
      </c>
      <c r="D43" s="60">
        <v>63</v>
      </c>
      <c r="E43" s="60">
        <v>18</v>
      </c>
      <c r="F43" s="60">
        <f t="shared" si="0"/>
        <v>81</v>
      </c>
      <c r="G43" s="60">
        <v>78</v>
      </c>
      <c r="H43" s="80">
        <f t="shared" si="1"/>
        <v>79.5</v>
      </c>
      <c r="I43" s="81"/>
      <c r="O43" s="9"/>
      <c r="P43" s="9"/>
      <c r="Q43" s="9"/>
      <c r="R43" s="9"/>
      <c r="S43" s="9"/>
      <c r="T43" s="9"/>
      <c r="U43" s="9"/>
      <c r="V43" s="9"/>
    </row>
    <row r="44" spans="2:22" x14ac:dyDescent="0.2">
      <c r="B44" s="79" t="s">
        <v>193</v>
      </c>
      <c r="C44" s="60">
        <v>60364208</v>
      </c>
      <c r="D44" s="60">
        <v>79</v>
      </c>
      <c r="E44" s="60">
        <v>6</v>
      </c>
      <c r="F44" s="60">
        <f t="shared" si="0"/>
        <v>85</v>
      </c>
      <c r="G44" s="60">
        <v>92</v>
      </c>
      <c r="H44" s="80">
        <f t="shared" si="1"/>
        <v>88.5</v>
      </c>
      <c r="I44" s="81"/>
      <c r="O44" s="9"/>
      <c r="P44" s="9"/>
      <c r="Q44" s="9"/>
      <c r="R44" s="9"/>
      <c r="S44" s="9"/>
      <c r="T44" s="9"/>
      <c r="U44" s="9"/>
      <c r="V44" s="9"/>
    </row>
    <row r="45" spans="2:22" x14ac:dyDescent="0.2">
      <c r="B45" s="79" t="s">
        <v>194</v>
      </c>
      <c r="C45" s="60">
        <v>60529076</v>
      </c>
      <c r="D45" s="60">
        <v>66</v>
      </c>
      <c r="E45" s="60">
        <v>19</v>
      </c>
      <c r="F45" s="60">
        <f t="shared" si="0"/>
        <v>85</v>
      </c>
      <c r="G45" s="60">
        <v>59</v>
      </c>
      <c r="H45" s="80">
        <f t="shared" si="1"/>
        <v>72</v>
      </c>
      <c r="I45" s="81"/>
    </row>
    <row r="49" spans="2:3" x14ac:dyDescent="0.2">
      <c r="B49" s="9" t="s">
        <v>195</v>
      </c>
    </row>
    <row r="50" spans="2:3" x14ac:dyDescent="0.2">
      <c r="B50" s="9">
        <v>10</v>
      </c>
      <c r="C50" s="9">
        <v>90</v>
      </c>
    </row>
    <row r="51" spans="2:3" x14ac:dyDescent="0.2">
      <c r="B51" s="9">
        <v>9</v>
      </c>
      <c r="C51" s="9">
        <v>80</v>
      </c>
    </row>
    <row r="52" spans="2:3" x14ac:dyDescent="0.2">
      <c r="B52" s="9">
        <v>1</v>
      </c>
      <c r="C52" s="9">
        <v>20</v>
      </c>
    </row>
    <row r="53" spans="2:3" x14ac:dyDescent="0.2">
      <c r="B53" s="9">
        <v>8</v>
      </c>
      <c r="C53" s="9">
        <v>70</v>
      </c>
    </row>
    <row r="54" spans="2:3" x14ac:dyDescent="0.2">
      <c r="B54" s="9">
        <v>6</v>
      </c>
      <c r="C54" s="9">
        <v>65</v>
      </c>
    </row>
    <row r="55" spans="2:3" x14ac:dyDescent="0.2">
      <c r="B55" s="9">
        <v>2</v>
      </c>
      <c r="C55" s="9">
        <v>12</v>
      </c>
    </row>
    <row r="56" spans="2:3" x14ac:dyDescent="0.2">
      <c r="B56" s="9">
        <v>3</v>
      </c>
      <c r="C56" s="9">
        <v>35</v>
      </c>
    </row>
    <row r="57" spans="2:3" x14ac:dyDescent="0.2">
      <c r="B57" s="9">
        <v>10</v>
      </c>
      <c r="C57" s="9">
        <v>99</v>
      </c>
    </row>
    <row r="58" spans="2:3" x14ac:dyDescent="0.2">
      <c r="B58" s="9">
        <v>10</v>
      </c>
      <c r="C58" s="9">
        <v>91</v>
      </c>
    </row>
  </sheetData>
  <pageMargins left="0.75" right="0.75" top="1" bottom="1" header="0.5" footer="0.5"/>
  <pageSetup paperSize="9" orientation="portrait" horizontalDpi="96" verticalDpi="96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>
      <selection activeCell="G38" sqref="G38"/>
    </sheetView>
  </sheetViews>
  <sheetFormatPr defaultRowHeight="12.75" x14ac:dyDescent="0.2"/>
  <sheetData>
    <row r="1" spans="1:5" x14ac:dyDescent="0.2">
      <c r="B1" s="48" t="s">
        <v>24</v>
      </c>
    </row>
    <row r="2" spans="1:5" x14ac:dyDescent="0.2">
      <c r="B2" s="48"/>
    </row>
    <row r="3" spans="1:5" ht="15.75" x14ac:dyDescent="0.25">
      <c r="A3" s="49" t="s">
        <v>0</v>
      </c>
      <c r="B3" s="49" t="s">
        <v>20</v>
      </c>
      <c r="C3" s="49" t="s">
        <v>21</v>
      </c>
      <c r="D3" s="49" t="s">
        <v>22</v>
      </c>
      <c r="E3" s="49" t="s">
        <v>23</v>
      </c>
    </row>
    <row r="4" spans="1:5" x14ac:dyDescent="0.2">
      <c r="A4" s="47">
        <v>42069</v>
      </c>
      <c r="B4">
        <v>6.32</v>
      </c>
      <c r="C4">
        <v>6.33</v>
      </c>
      <c r="D4">
        <v>6.28</v>
      </c>
      <c r="E4">
        <v>6.28</v>
      </c>
    </row>
    <row r="5" spans="1:5" x14ac:dyDescent="0.2">
      <c r="A5" s="47">
        <v>42068</v>
      </c>
      <c r="B5">
        <v>6.34</v>
      </c>
      <c r="C5">
        <v>6.34</v>
      </c>
      <c r="D5">
        <v>6.31</v>
      </c>
      <c r="E5">
        <v>6.32</v>
      </c>
    </row>
    <row r="6" spans="1:5" x14ac:dyDescent="0.2">
      <c r="A6" s="47">
        <v>42067</v>
      </c>
      <c r="B6">
        <v>6.4</v>
      </c>
      <c r="C6">
        <v>6.41</v>
      </c>
      <c r="D6">
        <v>6.32</v>
      </c>
      <c r="E6">
        <v>6.32</v>
      </c>
    </row>
    <row r="7" spans="1:5" x14ac:dyDescent="0.2">
      <c r="A7" s="47">
        <v>42066</v>
      </c>
      <c r="B7">
        <v>6.43</v>
      </c>
      <c r="C7">
        <v>6.47</v>
      </c>
      <c r="D7">
        <v>6.33</v>
      </c>
      <c r="E7">
        <v>6.38</v>
      </c>
    </row>
    <row r="8" spans="1:5" x14ac:dyDescent="0.2">
      <c r="A8" s="47">
        <v>42065</v>
      </c>
      <c r="B8">
        <v>6.36</v>
      </c>
      <c r="C8">
        <v>6.46</v>
      </c>
      <c r="D8">
        <v>6.36</v>
      </c>
      <c r="E8">
        <v>6.42</v>
      </c>
    </row>
    <row r="9" spans="1:5" x14ac:dyDescent="0.2">
      <c r="A9" s="47">
        <v>42062</v>
      </c>
      <c r="B9">
        <v>6.32</v>
      </c>
      <c r="C9">
        <v>6.41</v>
      </c>
      <c r="D9">
        <v>6.24</v>
      </c>
      <c r="E9">
        <v>6.37</v>
      </c>
    </row>
    <row r="10" spans="1:5" x14ac:dyDescent="0.2">
      <c r="A10" s="47">
        <v>42061</v>
      </c>
      <c r="B10">
        <v>6.46</v>
      </c>
      <c r="C10">
        <v>6.46</v>
      </c>
      <c r="D10">
        <v>6.31</v>
      </c>
      <c r="E10">
        <v>6.31</v>
      </c>
    </row>
    <row r="11" spans="1:5" x14ac:dyDescent="0.2">
      <c r="A11" s="47">
        <v>42059</v>
      </c>
      <c r="B11">
        <v>6.63</v>
      </c>
      <c r="C11">
        <v>6.64</v>
      </c>
      <c r="D11">
        <v>6.58</v>
      </c>
      <c r="E11">
        <v>6.59</v>
      </c>
    </row>
    <row r="12" spans="1:5" x14ac:dyDescent="0.2">
      <c r="A12" s="47">
        <v>42058</v>
      </c>
      <c r="B12">
        <v>6.64</v>
      </c>
      <c r="C12">
        <v>6.64</v>
      </c>
      <c r="D12">
        <v>6.59</v>
      </c>
      <c r="E12">
        <v>6.63</v>
      </c>
    </row>
    <row r="13" spans="1:5" x14ac:dyDescent="0.2">
      <c r="A13" s="47">
        <v>42055</v>
      </c>
      <c r="B13">
        <v>6.58</v>
      </c>
      <c r="C13">
        <v>6.61</v>
      </c>
      <c r="D13">
        <v>6.55</v>
      </c>
      <c r="E13">
        <v>6.61</v>
      </c>
    </row>
    <row r="14" spans="1:5" x14ac:dyDescent="0.2">
      <c r="A14" s="47">
        <v>42054</v>
      </c>
      <c r="B14">
        <v>6.63</v>
      </c>
      <c r="C14">
        <v>6.66</v>
      </c>
      <c r="D14">
        <v>6.59</v>
      </c>
      <c r="E14">
        <v>6.61</v>
      </c>
    </row>
    <row r="15" spans="1:5" x14ac:dyDescent="0.2">
      <c r="A15" s="47">
        <v>42053</v>
      </c>
      <c r="B15">
        <v>6.62</v>
      </c>
      <c r="C15">
        <v>6.64</v>
      </c>
      <c r="D15">
        <v>6.56</v>
      </c>
      <c r="E15">
        <v>6.63</v>
      </c>
    </row>
    <row r="16" spans="1:5" x14ac:dyDescent="0.2">
      <c r="A16" s="47">
        <v>42052</v>
      </c>
      <c r="B16">
        <v>6.6</v>
      </c>
      <c r="C16">
        <v>6.62</v>
      </c>
      <c r="D16">
        <v>6.55</v>
      </c>
      <c r="E16">
        <v>6.58</v>
      </c>
    </row>
    <row r="17" spans="1:5" x14ac:dyDescent="0.2">
      <c r="A17" s="47">
        <v>42051</v>
      </c>
      <c r="B17">
        <v>6.61</v>
      </c>
      <c r="C17">
        <v>6.62</v>
      </c>
      <c r="D17">
        <v>6.55</v>
      </c>
      <c r="E17">
        <v>6.58</v>
      </c>
    </row>
    <row r="18" spans="1:5" x14ac:dyDescent="0.2">
      <c r="A18" s="47">
        <v>42048</v>
      </c>
      <c r="B18">
        <v>6.52</v>
      </c>
      <c r="C18">
        <v>6.59</v>
      </c>
      <c r="D18">
        <v>6.49</v>
      </c>
      <c r="E18">
        <v>6.59</v>
      </c>
    </row>
    <row r="19" spans="1:5" x14ac:dyDescent="0.2">
      <c r="A19" s="47">
        <v>42047</v>
      </c>
      <c r="B19">
        <v>6.55</v>
      </c>
      <c r="C19">
        <v>6.58</v>
      </c>
      <c r="D19">
        <v>6.45</v>
      </c>
      <c r="E19">
        <v>6.45</v>
      </c>
    </row>
    <row r="20" spans="1:5" x14ac:dyDescent="0.2">
      <c r="A20" s="47">
        <v>42046</v>
      </c>
      <c r="B20">
        <v>6.52</v>
      </c>
      <c r="C20">
        <v>6.61</v>
      </c>
      <c r="D20">
        <v>6.49</v>
      </c>
      <c r="E20">
        <v>6.49</v>
      </c>
    </row>
    <row r="21" spans="1:5" x14ac:dyDescent="0.2">
      <c r="A21" s="47">
        <v>42045</v>
      </c>
      <c r="B21">
        <v>6.45</v>
      </c>
      <c r="C21">
        <v>6.51</v>
      </c>
      <c r="D21">
        <v>6.42</v>
      </c>
      <c r="E21">
        <v>6.51</v>
      </c>
    </row>
    <row r="22" spans="1:5" x14ac:dyDescent="0.2">
      <c r="A22" s="47">
        <v>42044</v>
      </c>
      <c r="B22">
        <v>6.58</v>
      </c>
      <c r="C22">
        <v>6.59</v>
      </c>
      <c r="D22">
        <v>6.49</v>
      </c>
      <c r="E22">
        <v>6.51</v>
      </c>
    </row>
    <row r="23" spans="1:5" x14ac:dyDescent="0.2">
      <c r="A23" s="47">
        <v>42041</v>
      </c>
      <c r="B23">
        <v>6.69</v>
      </c>
      <c r="C23">
        <v>6.7</v>
      </c>
      <c r="D23">
        <v>6.57</v>
      </c>
      <c r="E23">
        <v>6.59</v>
      </c>
    </row>
    <row r="24" spans="1:5" x14ac:dyDescent="0.2">
      <c r="A24" s="47">
        <v>42040</v>
      </c>
      <c r="B24">
        <v>6.63</v>
      </c>
      <c r="C24">
        <v>6.69</v>
      </c>
      <c r="D24">
        <v>6.6</v>
      </c>
      <c r="E24">
        <v>6.67</v>
      </c>
    </row>
    <row r="25" spans="1:5" x14ac:dyDescent="0.2">
      <c r="A25" s="47">
        <v>42039</v>
      </c>
      <c r="B25">
        <v>6.7</v>
      </c>
      <c r="C25">
        <v>6.74</v>
      </c>
      <c r="D25">
        <v>6.58</v>
      </c>
      <c r="E25">
        <v>6.6</v>
      </c>
    </row>
    <row r="26" spans="1:5" x14ac:dyDescent="0.2">
      <c r="A26" s="47">
        <v>42038</v>
      </c>
      <c r="B26">
        <v>6.52</v>
      </c>
      <c r="C26">
        <v>6.67</v>
      </c>
      <c r="D26">
        <v>6.48</v>
      </c>
      <c r="E26">
        <v>6.67</v>
      </c>
    </row>
    <row r="27" spans="1:5" x14ac:dyDescent="0.2">
      <c r="A27" s="47">
        <v>42037</v>
      </c>
      <c r="B27">
        <v>6.48</v>
      </c>
      <c r="C27">
        <v>6.54</v>
      </c>
      <c r="D27">
        <v>6.45</v>
      </c>
      <c r="E27">
        <v>6.53</v>
      </c>
    </row>
    <row r="28" spans="1:5" x14ac:dyDescent="0.2">
      <c r="A28" s="47"/>
    </row>
    <row r="29" spans="1:5" x14ac:dyDescent="0.2">
      <c r="A29" s="47"/>
    </row>
    <row r="30" spans="1:5" x14ac:dyDescent="0.2">
      <c r="A30" s="47"/>
    </row>
    <row r="31" spans="1:5" x14ac:dyDescent="0.2">
      <c r="A31" s="47"/>
    </row>
    <row r="32" spans="1:5" x14ac:dyDescent="0.2">
      <c r="A32" s="47"/>
    </row>
    <row r="33" spans="1:1" x14ac:dyDescent="0.2">
      <c r="A33" s="47"/>
    </row>
    <row r="34" spans="1:1" x14ac:dyDescent="0.2">
      <c r="A34" s="47"/>
    </row>
    <row r="35" spans="1:1" x14ac:dyDescent="0.2">
      <c r="A35" s="47"/>
    </row>
    <row r="36" spans="1:1" x14ac:dyDescent="0.2">
      <c r="A36" s="47"/>
    </row>
    <row r="37" spans="1:1" x14ac:dyDescent="0.2">
      <c r="A37" s="47"/>
    </row>
    <row r="38" spans="1:1" x14ac:dyDescent="0.2">
      <c r="A38" s="47"/>
    </row>
    <row r="39" spans="1:1" x14ac:dyDescent="0.2">
      <c r="A39" s="47"/>
    </row>
    <row r="40" spans="1:1" x14ac:dyDescent="0.2">
      <c r="A40" s="47"/>
    </row>
    <row r="41" spans="1:1" x14ac:dyDescent="0.2">
      <c r="A41" s="47"/>
    </row>
    <row r="42" spans="1:1" x14ac:dyDescent="0.2">
      <c r="A42" s="47"/>
    </row>
    <row r="43" spans="1:1" x14ac:dyDescent="0.2">
      <c r="A43" s="47"/>
    </row>
    <row r="44" spans="1:1" x14ac:dyDescent="0.2">
      <c r="A44" s="47"/>
    </row>
    <row r="45" spans="1:1" x14ac:dyDescent="0.2">
      <c r="A45" s="47"/>
    </row>
    <row r="46" spans="1:1" x14ac:dyDescent="0.2">
      <c r="A46" s="47"/>
    </row>
    <row r="47" spans="1:1" x14ac:dyDescent="0.2">
      <c r="A47" s="47"/>
    </row>
    <row r="48" spans="1:1" x14ac:dyDescent="0.2">
      <c r="A48" s="47"/>
    </row>
    <row r="49" spans="1:1" x14ac:dyDescent="0.2">
      <c r="A49" s="47"/>
    </row>
    <row r="50" spans="1:1" x14ac:dyDescent="0.2">
      <c r="A50" s="47"/>
    </row>
    <row r="51" spans="1:1" x14ac:dyDescent="0.2">
      <c r="A51" s="47"/>
    </row>
    <row r="52" spans="1:1" x14ac:dyDescent="0.2">
      <c r="A52" s="47"/>
    </row>
    <row r="53" spans="1:1" x14ac:dyDescent="0.2">
      <c r="A53" s="47"/>
    </row>
    <row r="54" spans="1:1" x14ac:dyDescent="0.2">
      <c r="A54" s="47"/>
    </row>
    <row r="55" spans="1:1" x14ac:dyDescent="0.2">
      <c r="A55" s="47"/>
    </row>
    <row r="56" spans="1:1" x14ac:dyDescent="0.2">
      <c r="A56" s="47"/>
    </row>
    <row r="57" spans="1:1" x14ac:dyDescent="0.2">
      <c r="A57" s="47"/>
    </row>
    <row r="58" spans="1:1" x14ac:dyDescent="0.2">
      <c r="A58" s="47"/>
    </row>
    <row r="59" spans="1:1" x14ac:dyDescent="0.2">
      <c r="A59" s="47"/>
    </row>
    <row r="60" spans="1:1" x14ac:dyDescent="0.2">
      <c r="A60" s="47"/>
    </row>
    <row r="61" spans="1:1" x14ac:dyDescent="0.2">
      <c r="A61" s="47"/>
    </row>
    <row r="62" spans="1:1" x14ac:dyDescent="0.2">
      <c r="A62" s="47"/>
    </row>
    <row r="63" spans="1:1" x14ac:dyDescent="0.2">
      <c r="A63" s="47"/>
    </row>
    <row r="64" spans="1:1" x14ac:dyDescent="0.2">
      <c r="A64" s="47"/>
    </row>
    <row r="65" spans="1:1" x14ac:dyDescent="0.2">
      <c r="A65" s="47"/>
    </row>
    <row r="66" spans="1:1" x14ac:dyDescent="0.2">
      <c r="A66" s="47"/>
    </row>
    <row r="67" spans="1:1" x14ac:dyDescent="0.2">
      <c r="A67" s="47"/>
    </row>
    <row r="68" spans="1:1" x14ac:dyDescent="0.2">
      <c r="A68" s="47"/>
    </row>
  </sheetData>
  <pageMargins left="0.7" right="0.7" top="0.75" bottom="0.75" header="0.3" footer="0.3"/>
  <pageSetup paperSize="11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loans</vt:lpstr>
      <vt:lpstr>College Majors</vt:lpstr>
      <vt:lpstr>Scatter</vt:lpstr>
      <vt:lpstr>Trendline</vt:lpstr>
      <vt:lpstr>January Data</vt:lpstr>
      <vt:lpstr>StuRec</vt:lpstr>
      <vt:lpstr>Telstra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</dc:creator>
  <cp:lastModifiedBy>weitao</cp:lastModifiedBy>
  <cp:lastPrinted>2015-03-07T07:05:12Z</cp:lastPrinted>
  <dcterms:created xsi:type="dcterms:W3CDTF">2005-05-02T16:36:03Z</dcterms:created>
  <dcterms:modified xsi:type="dcterms:W3CDTF">2017-03-08T00:00:19Z</dcterms:modified>
</cp:coreProperties>
</file>