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0" yWindow="-480" windowWidth="15600" windowHeight="10170" activeTab="3"/>
  </bookViews>
  <sheets>
    <sheet name="Expenses" sheetId="1" r:id="rId1"/>
    <sheet name="Grades" sheetId="2" r:id="rId2"/>
    <sheet name="Sept Data" sheetId="3" r:id="rId3"/>
    <sheet name="Donation List" sheetId="4" r:id="rId4"/>
  </sheets>
  <definedNames>
    <definedName name="_xlnm._FilterDatabase" localSheetId="3" hidden="1">'Donation List'!$A$1:$J$38</definedName>
    <definedName name="grades">Grades!$A$35:$B$39</definedName>
  </definedNames>
  <calcPr calcId="125725"/>
</workbook>
</file>

<file path=xl/calcChain.xml><?xml version="1.0" encoding="utf-8"?>
<calcChain xmlns="http://schemas.openxmlformats.org/spreadsheetml/2006/main">
  <c r="F5" i="3"/>
  <c r="F6"/>
  <c r="F7"/>
  <c r="F8"/>
  <c r="F9"/>
  <c r="F10"/>
  <c r="F11"/>
  <c r="F12"/>
  <c r="F13"/>
  <c r="F14"/>
  <c r="B15"/>
  <c r="C15"/>
  <c r="F15" s="1"/>
  <c r="D15"/>
  <c r="E15"/>
  <c r="F8" i="2" l="1"/>
  <c r="G8" s="1"/>
  <c r="F9"/>
  <c r="G9" s="1"/>
  <c r="F10"/>
  <c r="G10" s="1"/>
  <c r="F11"/>
  <c r="G11" s="1"/>
  <c r="F12"/>
  <c r="G12" s="1"/>
  <c r="F13"/>
  <c r="G13" s="1"/>
  <c r="F14"/>
  <c r="G14" s="1"/>
  <c r="F15"/>
  <c r="G15" s="1"/>
  <c r="F16"/>
  <c r="G16" s="1"/>
  <c r="F17"/>
  <c r="G17" s="1"/>
  <c r="F18"/>
  <c r="G18" s="1"/>
  <c r="F19"/>
  <c r="G19" s="1"/>
  <c r="F20"/>
  <c r="G20" s="1"/>
  <c r="F21"/>
  <c r="G21" s="1"/>
  <c r="F22"/>
  <c r="G22" s="1"/>
  <c r="F23"/>
  <c r="G23" s="1"/>
  <c r="F24"/>
  <c r="G24" s="1"/>
  <c r="F25"/>
  <c r="G25" s="1"/>
  <c r="F26"/>
  <c r="G26" s="1"/>
  <c r="F27"/>
  <c r="G27" s="1"/>
  <c r="F28"/>
  <c r="G28" s="1"/>
  <c r="F29"/>
  <c r="G29" s="1"/>
  <c r="F30"/>
  <c r="G30" s="1"/>
  <c r="G36" l="1"/>
  <c r="G38"/>
  <c r="G37"/>
  <c r="G39"/>
  <c r="G35"/>
  <c r="D17" i="1" l="1"/>
  <c r="C17"/>
  <c r="B17"/>
  <c r="E16"/>
  <c r="E15"/>
  <c r="E14"/>
  <c r="E13"/>
  <c r="E12"/>
  <c r="E11"/>
  <c r="E10"/>
  <c r="E9"/>
  <c r="E8"/>
  <c r="E7"/>
  <c r="E6"/>
  <c r="E5"/>
  <c r="E17" l="1"/>
</calcChain>
</file>

<file path=xl/sharedStrings.xml><?xml version="1.0" encoding="utf-8"?>
<sst xmlns="http://schemas.openxmlformats.org/spreadsheetml/2006/main" count="361" uniqueCount="244">
  <si>
    <t>Electric</t>
  </si>
  <si>
    <t>Gas</t>
  </si>
  <si>
    <t>Water</t>
  </si>
  <si>
    <t>Monthly Totals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</si>
  <si>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</si>
  <si>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</si>
  <si>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</si>
  <si>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</si>
  <si>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</si>
  <si>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</si>
  <si>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</si>
  <si>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</si>
  <si>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</si>
  <si>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</si>
  <si>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</si>
  <si>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</si>
  <si>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Yearly Totals</t>
  </si>
  <si>
    <t>Dansie Family Utilities</t>
  </si>
  <si>
    <t>2012 Expenses</t>
  </si>
  <si>
    <t>F</t>
  </si>
  <si>
    <t>A</t>
  </si>
  <si>
    <t>D</t>
  </si>
  <si>
    <t>B</t>
  </si>
  <si>
    <t>C</t>
  </si>
  <si>
    <t># Students</t>
  </si>
  <si>
    <t>Grade</t>
  </si>
  <si>
    <t>Letter</t>
  </si>
  <si>
    <t>Breakpoint</t>
  </si>
  <si>
    <t>Final Grade Distribution</t>
  </si>
  <si>
    <t>Grading Scale</t>
  </si>
  <si>
    <t>Warburon</t>
  </si>
  <si>
    <t>Uribe</t>
  </si>
  <si>
    <t>Thomas</t>
  </si>
  <si>
    <t>Takahashi</t>
  </si>
  <si>
    <t>Stuberg</t>
  </si>
  <si>
    <t>Stanworth</t>
  </si>
  <si>
    <t>Smith</t>
  </si>
  <si>
    <t>Sager</t>
  </si>
  <si>
    <t>Rodarte</t>
  </si>
  <si>
    <t>Pulley</t>
  </si>
  <si>
    <t>Peugh</t>
  </si>
  <si>
    <t>O'Hair</t>
  </si>
  <si>
    <t>Nuvek</t>
  </si>
  <si>
    <t>Noakes</t>
  </si>
  <si>
    <t>Myers</t>
  </si>
  <si>
    <t>Mellor</t>
  </si>
  <si>
    <t>McAllister</t>
  </si>
  <si>
    <t>Leung</t>
  </si>
  <si>
    <t>Isham</t>
  </si>
  <si>
    <t>Ethington</t>
  </si>
  <si>
    <t>Basquez</t>
  </si>
  <si>
    <t>Bailey</t>
  </si>
  <si>
    <t>Atkin</t>
  </si>
  <si>
    <t>Letter Grade</t>
  </si>
  <si>
    <t>Final Average</t>
  </si>
  <si>
    <t>Attendance Record</t>
  </si>
  <si>
    <t>Final Exam</t>
  </si>
  <si>
    <t>Unit Test 2</t>
  </si>
  <si>
    <t>Unit Test 1</t>
  </si>
  <si>
    <t>Name</t>
  </si>
  <si>
    <t>Passing Score</t>
  </si>
  <si>
    <t>Dr. Monica Unice</t>
  </si>
  <si>
    <t>Professor:</t>
  </si>
  <si>
    <t>Section:</t>
  </si>
  <si>
    <t>PSY 2030 General Psychology</t>
  </si>
  <si>
    <t>Course:</t>
  </si>
  <si>
    <t>Grade Book</t>
  </si>
  <si>
    <t>Weekly totals</t>
  </si>
  <si>
    <t>Sci-Fi &amp; Fantasy</t>
  </si>
  <si>
    <t>Musicals</t>
  </si>
  <si>
    <t>Horror</t>
  </si>
  <si>
    <t>Foreign</t>
  </si>
  <si>
    <t>Family &amp; Kids</t>
  </si>
  <si>
    <t>Drama</t>
  </si>
  <si>
    <t>Documentary</t>
  </si>
  <si>
    <t>Comedy</t>
  </si>
  <si>
    <t>Animation</t>
  </si>
  <si>
    <t>Action &amp; Adventure</t>
  </si>
  <si>
    <t>Summary</t>
  </si>
  <si>
    <t>Category Totals</t>
  </si>
  <si>
    <t>Week 4</t>
  </si>
  <si>
    <t>Week 3</t>
  </si>
  <si>
    <t>Week 2</t>
  </si>
  <si>
    <t>Week 1</t>
  </si>
  <si>
    <t>Genre</t>
  </si>
  <si>
    <t>September 2012 Data</t>
  </si>
  <si>
    <t>Premiere Movie Source</t>
  </si>
  <si>
    <t>ID</t>
  </si>
  <si>
    <t>First Name</t>
  </si>
  <si>
    <t>Last Name</t>
  </si>
  <si>
    <t>Address</t>
  </si>
  <si>
    <t>City</t>
  </si>
  <si>
    <t>State</t>
  </si>
  <si>
    <t>Zip Code</t>
  </si>
  <si>
    <t>Item Donated</t>
  </si>
  <si>
    <t>Value</t>
  </si>
  <si>
    <t>Category</t>
  </si>
  <si>
    <t>Shelly</t>
  </si>
  <si>
    <t>Martin</t>
  </si>
  <si>
    <t>123 North Street</t>
  </si>
  <si>
    <t>Amarillo</t>
  </si>
  <si>
    <t>TX</t>
  </si>
  <si>
    <t>Massage</t>
  </si>
  <si>
    <t>Other</t>
  </si>
  <si>
    <t>Kelly</t>
  </si>
  <si>
    <t>Kripton</t>
  </si>
  <si>
    <t>444 East Walnut Grove</t>
  </si>
  <si>
    <t>Dodge City</t>
  </si>
  <si>
    <t>KS</t>
  </si>
  <si>
    <t>Football Tickets</t>
  </si>
  <si>
    <t>Product</t>
  </si>
  <si>
    <t>Kim</t>
  </si>
  <si>
    <t>Jansen</t>
  </si>
  <si>
    <t>6000 North Meridian</t>
  </si>
  <si>
    <t>Oklahoma City</t>
  </si>
  <si>
    <t>OK</t>
  </si>
  <si>
    <t>MP3 Player</t>
  </si>
  <si>
    <t>Equipment</t>
  </si>
  <si>
    <t>Donna</t>
  </si>
  <si>
    <t>Reed</t>
  </si>
  <si>
    <t>P.O. Box ABC</t>
  </si>
  <si>
    <t>Dumas</t>
  </si>
  <si>
    <t>Hotel Accommodations</t>
  </si>
  <si>
    <t>Gift Certificate</t>
  </si>
  <si>
    <t>Huong</t>
  </si>
  <si>
    <t>Pham</t>
  </si>
  <si>
    <t>1401 Washington Circle</t>
  </si>
  <si>
    <t>Colorado City</t>
  </si>
  <si>
    <t>CO</t>
  </si>
  <si>
    <t>Restaurant Gift Certificate</t>
  </si>
  <si>
    <t>George</t>
  </si>
  <si>
    <t>555 Kaminini Street</t>
  </si>
  <si>
    <t>Denver</t>
  </si>
  <si>
    <t>Car Wash Card</t>
  </si>
  <si>
    <t>Marion</t>
  </si>
  <si>
    <t>McMahon</t>
  </si>
  <si>
    <t>2216 North Oklahoma Street</t>
  </si>
  <si>
    <t>Tulsa</t>
  </si>
  <si>
    <t>Automotive Gift Certificate</t>
  </si>
  <si>
    <t>Catherine</t>
  </si>
  <si>
    <t>McQuaide</t>
  </si>
  <si>
    <t>31 Oakmont Circle</t>
  </si>
  <si>
    <t>Dallas</t>
  </si>
  <si>
    <t>10 pounds of Fresh Fish</t>
  </si>
  <si>
    <t>Christopher</t>
  </si>
  <si>
    <t>Martinez</t>
  </si>
  <si>
    <t>15709 Holly Grove Rd.</t>
  </si>
  <si>
    <t>Austin</t>
  </si>
  <si>
    <t>Lei-Making Class</t>
  </si>
  <si>
    <t>G</t>
  </si>
  <si>
    <t>Mican</t>
  </si>
  <si>
    <t>3509 Carla Drive</t>
  </si>
  <si>
    <t>Garden City</t>
  </si>
  <si>
    <t>Starbucks Gift Card</t>
  </si>
  <si>
    <t>McFall</t>
  </si>
  <si>
    <t>415 8th Street</t>
  </si>
  <si>
    <t>Weatherford</t>
  </si>
  <si>
    <t>Movie Tickets + Popcorn</t>
  </si>
  <si>
    <t>Kristen</t>
  </si>
  <si>
    <t>456 North Street</t>
  </si>
  <si>
    <t>Fort Collins</t>
  </si>
  <si>
    <t>Free Photography Sitting</t>
  </si>
  <si>
    <t>Service</t>
  </si>
  <si>
    <t>Jones</t>
  </si>
  <si>
    <t>1825 May Avenue</t>
  </si>
  <si>
    <t>Fondue Set</t>
  </si>
  <si>
    <t>Dan</t>
  </si>
  <si>
    <t>901 North Street</t>
  </si>
  <si>
    <t>Yoga Class</t>
  </si>
  <si>
    <t>Ngyun</t>
  </si>
  <si>
    <t>P.O. Box DEF</t>
  </si>
  <si>
    <t>Gym Membership</t>
  </si>
  <si>
    <t>Robert</t>
  </si>
  <si>
    <t>912 South Front Street</t>
  </si>
  <si>
    <t>Lincoln</t>
  </si>
  <si>
    <t>NE</t>
  </si>
  <si>
    <t>Web Site Services</t>
  </si>
  <si>
    <t>Dennis</t>
  </si>
  <si>
    <t>Boothe</t>
  </si>
  <si>
    <t>1100 Choctaw Lane</t>
  </si>
  <si>
    <t>Alva</t>
  </si>
  <si>
    <t>YMCA Swimming Lessons</t>
  </si>
  <si>
    <t>Emiko</t>
  </si>
  <si>
    <t>Francani</t>
  </si>
  <si>
    <t>800 North Street</t>
  </si>
  <si>
    <t>Emporia</t>
  </si>
  <si>
    <t>Floral Arrangement</t>
  </si>
  <si>
    <t>Tara</t>
  </si>
  <si>
    <t>Huber</t>
  </si>
  <si>
    <t>9507 Sandy Elms</t>
  </si>
  <si>
    <t>Omaha</t>
  </si>
  <si>
    <t>Laptop Computer</t>
  </si>
  <si>
    <t>Benjamin</t>
  </si>
  <si>
    <t>Brown</t>
  </si>
  <si>
    <t>143 Sunset Avenue</t>
  </si>
  <si>
    <t>Tucson</t>
  </si>
  <si>
    <t>AZ</t>
  </si>
  <si>
    <t>Digital Camera</t>
  </si>
  <si>
    <t>Hall</t>
  </si>
  <si>
    <t>P. O. Box 121802</t>
  </si>
  <si>
    <t>Grocery Gift Certificate</t>
  </si>
  <si>
    <t>McCue</t>
  </si>
  <si>
    <t>Jennifer</t>
  </si>
  <si>
    <t>Ward</t>
  </si>
  <si>
    <t>377 Hillman Avenue</t>
  </si>
  <si>
    <t>Houston</t>
  </si>
  <si>
    <t>1-Year Free Coffee</t>
  </si>
  <si>
    <t>Michael</t>
  </si>
  <si>
    <t>Anderson</t>
  </si>
  <si>
    <t>1 Clark Smith Drive</t>
  </si>
  <si>
    <t>Topeka</t>
  </si>
  <si>
    <t>Gift Basket</t>
  </si>
  <si>
    <t>Natalie</t>
  </si>
  <si>
    <t>Barguno</t>
  </si>
  <si>
    <t>1661 Cardinal Drive</t>
  </si>
  <si>
    <t>Phoenix</t>
  </si>
  <si>
    <t>Toy Store Gift Certificate</t>
  </si>
  <si>
    <t>Bobby</t>
  </si>
  <si>
    <t>Wilcox</t>
  </si>
  <si>
    <t>3141 Lincoln Drive</t>
  </si>
  <si>
    <t>Peggy</t>
  </si>
  <si>
    <t>Jackson</t>
  </si>
  <si>
    <t>140 Oak Circle</t>
  </si>
  <si>
    <t>Grand Junction</t>
  </si>
  <si>
    <t>Vickie</t>
  </si>
  <si>
    <t>431 North Mulberry Lane</t>
  </si>
  <si>
    <t>Greeley</t>
  </si>
  <si>
    <t>Ian</t>
  </si>
  <si>
    <t>Parker</t>
  </si>
  <si>
    <t>421 North 3rd Street</t>
  </si>
  <si>
    <t>Lubbock</t>
  </si>
  <si>
    <t>Idelle</t>
  </si>
  <si>
    <t>14 West Lake View</t>
  </si>
  <si>
    <t>Anita</t>
  </si>
  <si>
    <t>Miller</t>
  </si>
  <si>
    <t>832 East 3rd Street</t>
  </si>
  <si>
    <t>Larry</t>
  </si>
  <si>
    <t>Lopez</t>
  </si>
  <si>
    <t>451 Jefferson Circle</t>
  </si>
  <si>
    <t>Kevin</t>
  </si>
  <si>
    <t>331 First Avenue</t>
  </si>
  <si>
    <t>Brad</t>
  </si>
  <si>
    <t>Foust</t>
  </si>
  <si>
    <t>3434 Reno Street</t>
  </si>
</sst>
</file>

<file path=xl/styles.xml><?xml version="1.0" encoding="utf-8"?>
<styleSheet xmlns="http://schemas.openxmlformats.org/spreadsheetml/2006/main">
  <numFmts count="5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* #,##0.0_);_(* \(#,##0.0\);_(* &quot;-&quot;??_);_(@_)"/>
    <numFmt numFmtId="168" formatCode="&quot;$&quot;#,##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u val="doubleAccounting"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  <font>
      <sz val="2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7030A0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2" borderId="0" applyNumberFormat="0" applyBorder="0" applyAlignment="0" applyProtection="0"/>
    <xf numFmtId="0" fontId="9" fillId="0" borderId="0" applyNumberFormat="0" applyFill="0" applyBorder="0" applyAlignment="0" applyProtection="0"/>
    <xf numFmtId="0" fontId="14" fillId="0" borderId="0"/>
  </cellStyleXfs>
  <cellXfs count="37">
    <xf numFmtId="0" fontId="0" fillId="0" borderId="0" xfId="0"/>
    <xf numFmtId="0" fontId="2" fillId="0" borderId="0" xfId="0" applyFont="1"/>
    <xf numFmtId="164" fontId="0" fillId="0" borderId="0" xfId="2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165" fontId="0" fillId="0" borderId="0" xfId="1" applyFont="1"/>
    <xf numFmtId="165" fontId="5" fillId="0" borderId="0" xfId="1" applyFont="1"/>
    <xf numFmtId="164" fontId="6" fillId="0" borderId="0" xfId="2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  <xf numFmtId="0" fontId="2" fillId="5" borderId="0" xfId="0" applyFont="1" applyFill="1"/>
    <xf numFmtId="0" fontId="2" fillId="5" borderId="0" xfId="0" applyFont="1" applyFill="1" applyAlignment="1">
      <alignment horizontal="center"/>
    </xf>
    <xf numFmtId="0" fontId="8" fillId="6" borderId="0" xfId="3" applyFont="1" applyFill="1" applyAlignment="1">
      <alignment horizontal="center"/>
    </xf>
    <xf numFmtId="166" fontId="1" fillId="0" borderId="0" xfId="4" applyNumberFormat="1" applyFont="1" applyFill="1"/>
    <xf numFmtId="167" fontId="0" fillId="0" borderId="0" xfId="1" applyNumberFormat="1" applyFont="1"/>
    <xf numFmtId="0" fontId="8" fillId="6" borderId="0" xfId="3" applyFont="1" applyFill="1" applyAlignment="1">
      <alignment horizontal="right" wrapText="1"/>
    </xf>
    <xf numFmtId="0" fontId="8" fillId="6" borderId="0" xfId="3" applyFont="1" applyFill="1" applyAlignment="1">
      <alignment horizontal="center" wrapText="1"/>
    </xf>
    <xf numFmtId="0" fontId="8" fillId="6" borderId="0" xfId="3" applyFont="1" applyFill="1" applyAlignment="1">
      <alignment horizontal="center"/>
    </xf>
    <xf numFmtId="0" fontId="7" fillId="4" borderId="0" xfId="3" applyFill="1"/>
    <xf numFmtId="0" fontId="10" fillId="4" borderId="0" xfId="1" applyNumberFormat="1" applyFont="1" applyFill="1" applyAlignment="1">
      <alignment horizontal="left"/>
    </xf>
    <xf numFmtId="14" fontId="10" fillId="4" borderId="0" xfId="3" applyNumberFormat="1" applyFont="1" applyFill="1"/>
    <xf numFmtId="0" fontId="10" fillId="4" borderId="0" xfId="3" applyFont="1" applyFill="1" applyAlignment="1">
      <alignment horizontal="left"/>
    </xf>
    <xf numFmtId="0" fontId="11" fillId="0" borderId="0" xfId="0" applyFont="1" applyAlignment="1"/>
    <xf numFmtId="166" fontId="6" fillId="0" borderId="0" xfId="1" applyNumberFormat="1" applyFont="1"/>
    <xf numFmtId="0" fontId="2" fillId="0" borderId="0" xfId="0" applyFont="1" applyAlignment="1">
      <alignment horizontal="left" indent="1"/>
    </xf>
    <xf numFmtId="166" fontId="5" fillId="0" borderId="0" xfId="1" applyNumberFormat="1" applyFont="1"/>
    <xf numFmtId="166" fontId="0" fillId="0" borderId="0" xfId="1" applyNumberFormat="1" applyFont="1"/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5" fillId="3" borderId="0" xfId="5" applyFont="1" applyFill="1" applyBorder="1" applyAlignment="1">
      <alignment horizontal="center" wrapText="1"/>
    </xf>
    <xf numFmtId="0" fontId="14" fillId="0" borderId="0" xfId="5" applyFont="1" applyAlignment="1">
      <alignment wrapText="1"/>
    </xf>
    <xf numFmtId="0" fontId="16" fillId="0" borderId="0" xfId="5" applyFont="1" applyFill="1" applyBorder="1" applyAlignment="1">
      <alignment wrapText="1"/>
    </xf>
    <xf numFmtId="0" fontId="16" fillId="0" borderId="0" xfId="5" applyFont="1" applyFill="1" applyBorder="1" applyAlignment="1">
      <alignment horizontal="center" wrapText="1"/>
    </xf>
    <xf numFmtId="168" fontId="16" fillId="0" borderId="0" xfId="5" applyNumberFormat="1" applyFont="1" applyFill="1" applyBorder="1" applyAlignment="1" applyProtection="1">
      <alignment wrapText="1"/>
      <protection locked="0"/>
    </xf>
    <xf numFmtId="0" fontId="14" fillId="0" borderId="0" xfId="5"/>
  </cellXfs>
  <cellStyles count="6">
    <cellStyle name="Bad" xfId="3" builtinId="27"/>
    <cellStyle name="Comma" xfId="1" builtinId="3"/>
    <cellStyle name="Currency" xfId="2" builtinId="4"/>
    <cellStyle name="Normal" xfId="0" builtinId="0"/>
    <cellStyle name="Normal 2" xfId="5"/>
    <cellStyle name="Warning Text" xfId="4" builtinId="11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indexed="64"/>
          <bgColor theme="8" tint="0.39997558519241921"/>
        </patternFill>
      </fill>
      <alignment horizontal="center" vertical="bottom" textRotation="0" wrapText="1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168" formatCode="&quot;$&quot;#,##0"/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barChart>
        <c:barDir val="col"/>
        <c:grouping val="clustered"/>
        <c:ser>
          <c:idx val="0"/>
          <c:order val="0"/>
          <c:tx>
            <c:strRef>
              <c:f>'Sept Data'!$B$4</c:f>
              <c:strCache>
                <c:ptCount val="1"/>
                <c:pt idx="0">
                  <c:v>Week 1</c:v>
                </c:pt>
              </c:strCache>
            </c:strRef>
          </c:tx>
          <c:cat>
            <c:strRef>
              <c:f>'Sept Data'!$A$5:$A$15</c:f>
              <c:strCache>
                <c:ptCount val="11"/>
                <c:pt idx="0">
                  <c:v>Action &amp; Adventure</c:v>
                </c:pt>
                <c:pt idx="1">
                  <c:v>Animation</c:v>
                </c:pt>
                <c:pt idx="2">
                  <c:v>Comedy</c:v>
                </c:pt>
                <c:pt idx="3">
                  <c:v>Documentary</c:v>
                </c:pt>
                <c:pt idx="4">
                  <c:v>Drama</c:v>
                </c:pt>
                <c:pt idx="5">
                  <c:v>Family &amp; Kids</c:v>
                </c:pt>
                <c:pt idx="6">
                  <c:v>Foreign</c:v>
                </c:pt>
                <c:pt idx="7">
                  <c:v>Horror</c:v>
                </c:pt>
                <c:pt idx="8">
                  <c:v>Musicals</c:v>
                </c:pt>
                <c:pt idx="9">
                  <c:v>Sci-Fi &amp; Fantasy</c:v>
                </c:pt>
                <c:pt idx="10">
                  <c:v>Weekly totals</c:v>
                </c:pt>
              </c:strCache>
            </c:strRef>
          </c:cat>
          <c:val>
            <c:numRef>
              <c:f>'Sept Data'!$B$5:$B$15</c:f>
              <c:numCache>
                <c:formatCode>_(* #,##0_);_(* \(#,##0\);_(* "-"??_);_(@_)</c:formatCode>
                <c:ptCount val="11"/>
                <c:pt idx="0">
                  <c:v>1500</c:v>
                </c:pt>
                <c:pt idx="1">
                  <c:v>345</c:v>
                </c:pt>
                <c:pt idx="2">
                  <c:v>2000</c:v>
                </c:pt>
                <c:pt idx="3">
                  <c:v>101</c:v>
                </c:pt>
                <c:pt idx="4">
                  <c:v>2105</c:v>
                </c:pt>
                <c:pt idx="5">
                  <c:v>562</c:v>
                </c:pt>
                <c:pt idx="6">
                  <c:v>105</c:v>
                </c:pt>
                <c:pt idx="7">
                  <c:v>93</c:v>
                </c:pt>
                <c:pt idx="8">
                  <c:v>162</c:v>
                </c:pt>
                <c:pt idx="9">
                  <c:v>658</c:v>
                </c:pt>
                <c:pt idx="10">
                  <c:v>7631</c:v>
                </c:pt>
              </c:numCache>
            </c:numRef>
          </c:val>
        </c:ser>
        <c:ser>
          <c:idx val="1"/>
          <c:order val="1"/>
          <c:tx>
            <c:strRef>
              <c:f>'Sept Data'!$C$4</c:f>
              <c:strCache>
                <c:ptCount val="1"/>
                <c:pt idx="0">
                  <c:v>Week 2</c:v>
                </c:pt>
              </c:strCache>
            </c:strRef>
          </c:tx>
          <c:cat>
            <c:strRef>
              <c:f>'Sept Data'!$A$5:$A$15</c:f>
              <c:strCache>
                <c:ptCount val="11"/>
                <c:pt idx="0">
                  <c:v>Action &amp; Adventure</c:v>
                </c:pt>
                <c:pt idx="1">
                  <c:v>Animation</c:v>
                </c:pt>
                <c:pt idx="2">
                  <c:v>Comedy</c:v>
                </c:pt>
                <c:pt idx="3">
                  <c:v>Documentary</c:v>
                </c:pt>
                <c:pt idx="4">
                  <c:v>Drama</c:v>
                </c:pt>
                <c:pt idx="5">
                  <c:v>Family &amp; Kids</c:v>
                </c:pt>
                <c:pt idx="6">
                  <c:v>Foreign</c:v>
                </c:pt>
                <c:pt idx="7">
                  <c:v>Horror</c:v>
                </c:pt>
                <c:pt idx="8">
                  <c:v>Musicals</c:v>
                </c:pt>
                <c:pt idx="9">
                  <c:v>Sci-Fi &amp; Fantasy</c:v>
                </c:pt>
                <c:pt idx="10">
                  <c:v>Weekly totals</c:v>
                </c:pt>
              </c:strCache>
            </c:strRef>
          </c:cat>
          <c:val>
            <c:numRef>
              <c:f>'Sept Data'!$C$5:$C$15</c:f>
              <c:numCache>
                <c:formatCode>_(* #,##0_);_(* \(#,##0\);_(* "-"??_);_(@_)</c:formatCode>
                <c:ptCount val="11"/>
                <c:pt idx="0">
                  <c:v>1625</c:v>
                </c:pt>
                <c:pt idx="1">
                  <c:v>421</c:v>
                </c:pt>
                <c:pt idx="2">
                  <c:v>2015</c:v>
                </c:pt>
                <c:pt idx="3">
                  <c:v>85</c:v>
                </c:pt>
                <c:pt idx="4">
                  <c:v>2000</c:v>
                </c:pt>
                <c:pt idx="5">
                  <c:v>461</c:v>
                </c:pt>
                <c:pt idx="6">
                  <c:v>125</c:v>
                </c:pt>
                <c:pt idx="7">
                  <c:v>105</c:v>
                </c:pt>
                <c:pt idx="8">
                  <c:v>143</c:v>
                </c:pt>
                <c:pt idx="9">
                  <c:v>745</c:v>
                </c:pt>
                <c:pt idx="10">
                  <c:v>7725</c:v>
                </c:pt>
              </c:numCache>
            </c:numRef>
          </c:val>
        </c:ser>
        <c:ser>
          <c:idx val="2"/>
          <c:order val="2"/>
          <c:tx>
            <c:strRef>
              <c:f>'Sept Data'!$D$4</c:f>
              <c:strCache>
                <c:ptCount val="1"/>
                <c:pt idx="0">
                  <c:v>Week 3</c:v>
                </c:pt>
              </c:strCache>
            </c:strRef>
          </c:tx>
          <c:cat>
            <c:strRef>
              <c:f>'Sept Data'!$A$5:$A$15</c:f>
              <c:strCache>
                <c:ptCount val="11"/>
                <c:pt idx="0">
                  <c:v>Action &amp; Adventure</c:v>
                </c:pt>
                <c:pt idx="1">
                  <c:v>Animation</c:v>
                </c:pt>
                <c:pt idx="2">
                  <c:v>Comedy</c:v>
                </c:pt>
                <c:pt idx="3">
                  <c:v>Documentary</c:v>
                </c:pt>
                <c:pt idx="4">
                  <c:v>Drama</c:v>
                </c:pt>
                <c:pt idx="5">
                  <c:v>Family &amp; Kids</c:v>
                </c:pt>
                <c:pt idx="6">
                  <c:v>Foreign</c:v>
                </c:pt>
                <c:pt idx="7">
                  <c:v>Horror</c:v>
                </c:pt>
                <c:pt idx="8">
                  <c:v>Musicals</c:v>
                </c:pt>
                <c:pt idx="9">
                  <c:v>Sci-Fi &amp; Fantasy</c:v>
                </c:pt>
                <c:pt idx="10">
                  <c:v>Weekly totals</c:v>
                </c:pt>
              </c:strCache>
            </c:strRef>
          </c:cat>
          <c:val>
            <c:numRef>
              <c:f>'Sept Data'!$D$5:$D$15</c:f>
              <c:numCache>
                <c:formatCode>_(* #,##0_);_(* \(#,##0\);_(* "-"??_);_(@_)</c:formatCode>
                <c:ptCount val="11"/>
                <c:pt idx="0">
                  <c:v>1600</c:v>
                </c:pt>
                <c:pt idx="1">
                  <c:v>400</c:v>
                </c:pt>
                <c:pt idx="2">
                  <c:v>1975</c:v>
                </c:pt>
                <c:pt idx="3">
                  <c:v>116</c:v>
                </c:pt>
                <c:pt idx="4">
                  <c:v>1916</c:v>
                </c:pt>
                <c:pt idx="5">
                  <c:v>532</c:v>
                </c:pt>
                <c:pt idx="6">
                  <c:v>101</c:v>
                </c:pt>
                <c:pt idx="7">
                  <c:v>100</c:v>
                </c:pt>
                <c:pt idx="8">
                  <c:v>181</c:v>
                </c:pt>
                <c:pt idx="9">
                  <c:v>723</c:v>
                </c:pt>
                <c:pt idx="10">
                  <c:v>7644</c:v>
                </c:pt>
              </c:numCache>
            </c:numRef>
          </c:val>
        </c:ser>
        <c:ser>
          <c:idx val="3"/>
          <c:order val="3"/>
          <c:tx>
            <c:strRef>
              <c:f>'Sept Data'!$E$4</c:f>
              <c:strCache>
                <c:ptCount val="1"/>
                <c:pt idx="0">
                  <c:v>Week 4</c:v>
                </c:pt>
              </c:strCache>
            </c:strRef>
          </c:tx>
          <c:cat>
            <c:strRef>
              <c:f>'Sept Data'!$A$5:$A$15</c:f>
              <c:strCache>
                <c:ptCount val="11"/>
                <c:pt idx="0">
                  <c:v>Action &amp; Adventure</c:v>
                </c:pt>
                <c:pt idx="1">
                  <c:v>Animation</c:v>
                </c:pt>
                <c:pt idx="2">
                  <c:v>Comedy</c:v>
                </c:pt>
                <c:pt idx="3">
                  <c:v>Documentary</c:v>
                </c:pt>
                <c:pt idx="4">
                  <c:v>Drama</c:v>
                </c:pt>
                <c:pt idx="5">
                  <c:v>Family &amp; Kids</c:v>
                </c:pt>
                <c:pt idx="6">
                  <c:v>Foreign</c:v>
                </c:pt>
                <c:pt idx="7">
                  <c:v>Horror</c:v>
                </c:pt>
                <c:pt idx="8">
                  <c:v>Musicals</c:v>
                </c:pt>
                <c:pt idx="9">
                  <c:v>Sci-Fi &amp; Fantasy</c:v>
                </c:pt>
                <c:pt idx="10">
                  <c:v>Weekly totals</c:v>
                </c:pt>
              </c:strCache>
            </c:strRef>
          </c:cat>
          <c:val>
            <c:numRef>
              <c:f>'Sept Data'!$E$5:$E$15</c:f>
              <c:numCache>
                <c:formatCode>_(* #,##0_);_(* \(#,##0\);_(* "-"??_);_(@_)</c:formatCode>
                <c:ptCount val="11"/>
                <c:pt idx="0">
                  <c:v>1585</c:v>
                </c:pt>
                <c:pt idx="1">
                  <c:v>367</c:v>
                </c:pt>
                <c:pt idx="2">
                  <c:v>1800</c:v>
                </c:pt>
                <c:pt idx="3">
                  <c:v>92</c:v>
                </c:pt>
                <c:pt idx="4">
                  <c:v>1945</c:v>
                </c:pt>
                <c:pt idx="5">
                  <c:v>488</c:v>
                </c:pt>
                <c:pt idx="6">
                  <c:v>132</c:v>
                </c:pt>
                <c:pt idx="7">
                  <c:v>115</c:v>
                </c:pt>
                <c:pt idx="8">
                  <c:v>162</c:v>
                </c:pt>
                <c:pt idx="9">
                  <c:v>699</c:v>
                </c:pt>
                <c:pt idx="10">
                  <c:v>7385</c:v>
                </c:pt>
              </c:numCache>
            </c:numRef>
          </c:val>
        </c:ser>
        <c:ser>
          <c:idx val="4"/>
          <c:order val="4"/>
          <c:tx>
            <c:strRef>
              <c:f>'Sept Data'!$F$4</c:f>
              <c:strCache>
                <c:ptCount val="1"/>
                <c:pt idx="0">
                  <c:v>Category Totals</c:v>
                </c:pt>
              </c:strCache>
            </c:strRef>
          </c:tx>
          <c:cat>
            <c:strRef>
              <c:f>'Sept Data'!$A$5:$A$15</c:f>
              <c:strCache>
                <c:ptCount val="11"/>
                <c:pt idx="0">
                  <c:v>Action &amp; Adventure</c:v>
                </c:pt>
                <c:pt idx="1">
                  <c:v>Animation</c:v>
                </c:pt>
                <c:pt idx="2">
                  <c:v>Comedy</c:v>
                </c:pt>
                <c:pt idx="3">
                  <c:v>Documentary</c:v>
                </c:pt>
                <c:pt idx="4">
                  <c:v>Drama</c:v>
                </c:pt>
                <c:pt idx="5">
                  <c:v>Family &amp; Kids</c:v>
                </c:pt>
                <c:pt idx="6">
                  <c:v>Foreign</c:v>
                </c:pt>
                <c:pt idx="7">
                  <c:v>Horror</c:v>
                </c:pt>
                <c:pt idx="8">
                  <c:v>Musicals</c:v>
                </c:pt>
                <c:pt idx="9">
                  <c:v>Sci-Fi &amp; Fantasy</c:v>
                </c:pt>
                <c:pt idx="10">
                  <c:v>Weekly totals</c:v>
                </c:pt>
              </c:strCache>
            </c:strRef>
          </c:cat>
          <c:val>
            <c:numRef>
              <c:f>'Sept Data'!$F$5:$F$15</c:f>
              <c:numCache>
                <c:formatCode>_(* #,##0_);_(* \(#,##0\);_(* "-"??_);_(@_)</c:formatCode>
                <c:ptCount val="11"/>
                <c:pt idx="0">
                  <c:v>6310</c:v>
                </c:pt>
                <c:pt idx="1">
                  <c:v>1533</c:v>
                </c:pt>
                <c:pt idx="2">
                  <c:v>7790</c:v>
                </c:pt>
                <c:pt idx="3">
                  <c:v>394</c:v>
                </c:pt>
                <c:pt idx="4">
                  <c:v>7966</c:v>
                </c:pt>
                <c:pt idx="5">
                  <c:v>2043</c:v>
                </c:pt>
                <c:pt idx="6">
                  <c:v>463</c:v>
                </c:pt>
                <c:pt idx="7">
                  <c:v>413</c:v>
                </c:pt>
                <c:pt idx="8">
                  <c:v>648</c:v>
                </c:pt>
                <c:pt idx="9">
                  <c:v>2825</c:v>
                </c:pt>
                <c:pt idx="10">
                  <c:v>30385</c:v>
                </c:pt>
              </c:numCache>
            </c:numRef>
          </c:val>
        </c:ser>
        <c:axId val="57099392"/>
        <c:axId val="57100928"/>
      </c:barChart>
      <c:catAx>
        <c:axId val="57099392"/>
        <c:scaling>
          <c:orientation val="minMax"/>
        </c:scaling>
        <c:axPos val="b"/>
        <c:tickLblPos val="nextTo"/>
        <c:crossAx val="57100928"/>
        <c:crosses val="autoZero"/>
        <c:auto val="1"/>
        <c:lblAlgn val="ctr"/>
        <c:lblOffset val="100"/>
      </c:catAx>
      <c:valAx>
        <c:axId val="57100928"/>
        <c:scaling>
          <c:orientation val="minMax"/>
        </c:scaling>
        <c:axPos val="l"/>
        <c:majorGridlines/>
        <c:numFmt formatCode="_(* #,##0_);_(* \(#,##0\);_(* &quot;-&quot;??_);_(@_)" sourceLinked="1"/>
        <c:tickLblPos val="nextTo"/>
        <c:crossAx val="57099392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95250</xdr:colOff>
      <xdr:row>16</xdr:row>
      <xdr:rowOff>114300</xdr:rowOff>
    </xdr:from>
    <xdr:to>
      <xdr:col>11</xdr:col>
      <xdr:colOff>400050</xdr:colOff>
      <xdr:row>31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2" displayName="Table2" ref="A1:J38" totalsRowShown="0" headerRowDxfId="1" dataDxfId="0">
  <autoFilter ref="A1:J38"/>
  <tableColumns count="10">
    <tableColumn id="1" name="ID" dataDxfId="11"/>
    <tableColumn id="2" name="First Name" dataDxfId="10"/>
    <tableColumn id="3" name="Last Name" dataDxfId="9"/>
    <tableColumn id="4" name="Address" dataDxfId="8"/>
    <tableColumn id="5" name="City" dataDxfId="7"/>
    <tableColumn id="6" name="State" dataDxfId="6"/>
    <tableColumn id="7" name="Zip Code" dataDxfId="5"/>
    <tableColumn id="8" name="Item Donated" dataDxfId="4"/>
    <tableColumn id="9" name="Value" dataDxfId="3"/>
    <tableColumn id="10" name="Category" dataDxfId="2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7"/>
  <sheetViews>
    <sheetView zoomScaleNormal="100" workbookViewId="0">
      <selection activeCell="A3" sqref="A3"/>
    </sheetView>
  </sheetViews>
  <sheetFormatPr defaultRowHeight="15"/>
  <cols>
    <col min="1" max="1" width="12.28515625" bestFit="1" customWidth="1"/>
    <col min="2" max="4" width="9.42578125" bestFit="1" customWidth="1"/>
    <col min="5" max="5" width="11.140625" bestFit="1" customWidth="1"/>
  </cols>
  <sheetData>
    <row r="1" spans="1:5" ht="21">
      <c r="A1" s="8" t="s">
        <v>17</v>
      </c>
      <c r="B1" s="8"/>
      <c r="C1" s="8"/>
      <c r="D1" s="8"/>
      <c r="E1" s="8"/>
    </row>
    <row r="2" spans="1:5" ht="15.75">
      <c r="A2" s="9" t="s">
        <v>18</v>
      </c>
      <c r="B2" s="9"/>
      <c r="C2" s="9"/>
      <c r="D2" s="9"/>
      <c r="E2" s="9"/>
    </row>
    <row r="4" spans="1:5" ht="30">
      <c r="B4" s="3" t="s">
        <v>0</v>
      </c>
      <c r="C4" s="3" t="s">
        <v>1</v>
      </c>
      <c r="D4" s="3" t="s">
        <v>2</v>
      </c>
      <c r="E4" s="4" t="s">
        <v>3</v>
      </c>
    </row>
    <row r="5" spans="1:5">
      <c r="A5" t="s">
        <v>4</v>
      </c>
      <c r="B5" s="2">
        <v>45.25</v>
      </c>
      <c r="C5" s="2">
        <v>110.75</v>
      </c>
      <c r="D5" s="2">
        <v>40</v>
      </c>
      <c r="E5" s="2">
        <f t="shared" ref="E5:E17" si="0">SUM(B5:D5)</f>
        <v>196</v>
      </c>
    </row>
    <row r="6" spans="1:5">
      <c r="A6" t="s">
        <v>5</v>
      </c>
      <c r="B6" s="5">
        <v>46.85</v>
      </c>
      <c r="C6" s="5">
        <v>115.85</v>
      </c>
      <c r="D6" s="5">
        <v>40</v>
      </c>
      <c r="E6" s="5">
        <f t="shared" si="0"/>
        <v>202.7</v>
      </c>
    </row>
    <row r="7" spans="1:5">
      <c r="A7" t="s">
        <v>6</v>
      </c>
      <c r="B7" s="5">
        <v>46.23</v>
      </c>
      <c r="C7" s="5">
        <v>101.25</v>
      </c>
      <c r="D7" s="5">
        <v>40</v>
      </c>
      <c r="E7" s="5">
        <f t="shared" si="0"/>
        <v>187.48</v>
      </c>
    </row>
    <row r="8" spans="1:5">
      <c r="A8" t="s">
        <v>7</v>
      </c>
      <c r="B8" s="5">
        <v>40</v>
      </c>
      <c r="C8" s="5">
        <v>73.25</v>
      </c>
      <c r="D8" s="5">
        <v>45.85</v>
      </c>
      <c r="E8" s="5">
        <f t="shared" si="0"/>
        <v>159.1</v>
      </c>
    </row>
    <row r="9" spans="1:5">
      <c r="A9" t="s">
        <v>8</v>
      </c>
      <c r="B9" s="5">
        <v>47.85</v>
      </c>
      <c r="C9" s="5">
        <v>61.31</v>
      </c>
      <c r="D9" s="5">
        <v>65.150000000000006</v>
      </c>
      <c r="E9" s="5">
        <f t="shared" si="0"/>
        <v>174.31</v>
      </c>
    </row>
    <row r="10" spans="1:5">
      <c r="A10" t="s">
        <v>9</v>
      </c>
      <c r="B10" s="5">
        <v>70.05</v>
      </c>
      <c r="C10" s="5">
        <v>45.18</v>
      </c>
      <c r="D10" s="5">
        <v>75.150000000000006</v>
      </c>
      <c r="E10" s="5">
        <f t="shared" si="0"/>
        <v>190.38</v>
      </c>
    </row>
    <row r="11" spans="1:5">
      <c r="A11" t="s">
        <v>10</v>
      </c>
      <c r="B11" s="5">
        <v>100.1</v>
      </c>
      <c r="C11" s="5">
        <v>42.61</v>
      </c>
      <c r="D11" s="5">
        <v>81.150000000000006</v>
      </c>
      <c r="E11" s="5">
        <f t="shared" si="0"/>
        <v>223.85999999999999</v>
      </c>
    </row>
    <row r="12" spans="1:5">
      <c r="A12" t="s">
        <v>11</v>
      </c>
      <c r="B12" s="5">
        <v>115.49</v>
      </c>
      <c r="C12" s="5">
        <v>40.15</v>
      </c>
      <c r="D12" s="5">
        <v>82.13</v>
      </c>
      <c r="E12" s="5">
        <f t="shared" si="0"/>
        <v>237.76999999999998</v>
      </c>
    </row>
    <row r="13" spans="1:5">
      <c r="A13" t="s">
        <v>12</v>
      </c>
      <c r="B13" s="5">
        <v>94.85</v>
      </c>
      <c r="C13" s="5">
        <v>48.85</v>
      </c>
      <c r="D13" s="5">
        <v>74</v>
      </c>
      <c r="E13" s="5">
        <f t="shared" si="0"/>
        <v>217.7</v>
      </c>
    </row>
    <row r="14" spans="1:5">
      <c r="A14" t="s">
        <v>13</v>
      </c>
      <c r="B14" s="5">
        <v>81.25</v>
      </c>
      <c r="C14" s="5">
        <v>57.75</v>
      </c>
      <c r="D14" s="5">
        <v>63.82</v>
      </c>
      <c r="E14" s="5">
        <f t="shared" si="0"/>
        <v>202.82</v>
      </c>
    </row>
    <row r="15" spans="1:5">
      <c r="A15" t="s">
        <v>14</v>
      </c>
      <c r="B15" s="5">
        <v>64.349999999999994</v>
      </c>
      <c r="C15" s="5">
        <v>88.81</v>
      </c>
      <c r="D15" s="5">
        <v>47.15</v>
      </c>
      <c r="E15" s="5">
        <f t="shared" si="0"/>
        <v>200.31</v>
      </c>
    </row>
    <row r="16" spans="1:5" ht="17.25">
      <c r="A16" t="s">
        <v>15</v>
      </c>
      <c r="B16" s="6">
        <v>55</v>
      </c>
      <c r="C16" s="6">
        <v>97.91</v>
      </c>
      <c r="D16" s="6">
        <v>40</v>
      </c>
      <c r="E16" s="6">
        <f t="shared" si="0"/>
        <v>192.91</v>
      </c>
    </row>
    <row r="17" spans="1:5" ht="17.25">
      <c r="A17" s="1" t="s">
        <v>16</v>
      </c>
      <c r="B17" s="7">
        <f>SUM(B5:B16)</f>
        <v>807.27</v>
      </c>
      <c r="C17" s="7">
        <f>SUM(C5:C16)</f>
        <v>883.67</v>
      </c>
      <c r="D17" s="7">
        <f>SUM(D5:D16)</f>
        <v>694.4</v>
      </c>
      <c r="E17" s="7">
        <f t="shared" si="0"/>
        <v>2385.34</v>
      </c>
    </row>
  </sheetData>
  <mergeCells count="2">
    <mergeCell ref="A1:E1"/>
    <mergeCell ref="A2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9"/>
  <sheetViews>
    <sheetView workbookViewId="0">
      <selection activeCell="B5" sqref="B5"/>
    </sheetView>
  </sheetViews>
  <sheetFormatPr defaultRowHeight="15"/>
  <cols>
    <col min="1" max="1" width="12.7109375" customWidth="1"/>
    <col min="2" max="2" width="11.42578125" customWidth="1"/>
    <col min="3" max="3" width="11.140625" customWidth="1"/>
    <col min="4" max="4" width="9.85546875" customWidth="1"/>
    <col min="5" max="5" width="12.140625" customWidth="1"/>
    <col min="6" max="6" width="9.85546875" customWidth="1"/>
    <col min="7" max="7" width="14.140625" customWidth="1"/>
  </cols>
  <sheetData>
    <row r="1" spans="1:7" ht="33.75">
      <c r="A1" s="24" t="s">
        <v>66</v>
      </c>
      <c r="B1" s="24"/>
      <c r="C1" s="24"/>
      <c r="D1" s="24"/>
      <c r="E1" s="24"/>
      <c r="F1" s="24"/>
      <c r="G1" s="24"/>
    </row>
    <row r="2" spans="1:7">
      <c r="A2" s="1" t="s">
        <v>65</v>
      </c>
      <c r="B2" s="22" t="s">
        <v>64</v>
      </c>
      <c r="C2" s="20"/>
      <c r="D2" s="20"/>
    </row>
    <row r="3" spans="1:7">
      <c r="A3" s="1" t="s">
        <v>63</v>
      </c>
      <c r="B3" s="23">
        <v>102</v>
      </c>
      <c r="C3" s="20"/>
      <c r="D3" s="20"/>
    </row>
    <row r="4" spans="1:7">
      <c r="A4" s="1" t="s">
        <v>62</v>
      </c>
      <c r="B4" s="22" t="s">
        <v>61</v>
      </c>
      <c r="C4" s="20"/>
      <c r="D4" s="20"/>
    </row>
    <row r="5" spans="1:7">
      <c r="A5" s="1" t="s">
        <v>60</v>
      </c>
      <c r="B5" s="21">
        <v>70</v>
      </c>
      <c r="C5" s="20"/>
      <c r="D5" s="20"/>
    </row>
    <row r="7" spans="1:7" ht="30">
      <c r="A7" s="19" t="s">
        <v>59</v>
      </c>
      <c r="B7" s="17" t="s">
        <v>58</v>
      </c>
      <c r="C7" s="17" t="s">
        <v>57</v>
      </c>
      <c r="D7" s="17" t="s">
        <v>56</v>
      </c>
      <c r="E7" s="17" t="s">
        <v>55</v>
      </c>
      <c r="F7" s="18" t="s">
        <v>54</v>
      </c>
      <c r="G7" s="17" t="s">
        <v>53</v>
      </c>
    </row>
    <row r="8" spans="1:7">
      <c r="A8" t="s">
        <v>52</v>
      </c>
      <c r="B8">
        <v>90</v>
      </c>
      <c r="C8">
        <v>84</v>
      </c>
      <c r="D8" s="15">
        <v>88</v>
      </c>
      <c r="E8" s="15">
        <v>95</v>
      </c>
      <c r="F8" s="16">
        <f>AVERAGE(B8:D8)</f>
        <v>87.333333333333329</v>
      </c>
      <c r="G8" s="11" t="str">
        <f>VLOOKUP(F8,grades,2)</f>
        <v>B</v>
      </c>
    </row>
    <row r="9" spans="1:7">
      <c r="A9" t="s">
        <v>51</v>
      </c>
      <c r="B9">
        <v>91</v>
      </c>
      <c r="C9">
        <v>88</v>
      </c>
      <c r="D9" s="15">
        <v>90</v>
      </c>
      <c r="E9" s="15">
        <v>85</v>
      </c>
      <c r="F9" s="16">
        <f>AVERAGE(B9:D9)</f>
        <v>89.666666666666671</v>
      </c>
      <c r="G9" s="11" t="str">
        <f>VLOOKUP(F9,grades,2)</f>
        <v>A</v>
      </c>
    </row>
    <row r="10" spans="1:7">
      <c r="A10" t="s">
        <v>50</v>
      </c>
      <c r="B10">
        <v>78</v>
      </c>
      <c r="C10">
        <v>70</v>
      </c>
      <c r="D10" s="15">
        <v>68</v>
      </c>
      <c r="E10" s="15">
        <v>85</v>
      </c>
      <c r="F10" s="16">
        <f>AVERAGE(B10:D10)</f>
        <v>72</v>
      </c>
      <c r="G10" s="11" t="str">
        <f>VLOOKUP(F10,grades,2)</f>
        <v>C</v>
      </c>
    </row>
    <row r="11" spans="1:7">
      <c r="A11" t="s">
        <v>49</v>
      </c>
      <c r="B11">
        <v>60</v>
      </c>
      <c r="C11">
        <v>64</v>
      </c>
      <c r="D11" s="15">
        <v>58</v>
      </c>
      <c r="E11" s="15">
        <v>60</v>
      </c>
      <c r="F11" s="16">
        <f>AVERAGE(B11:D11)</f>
        <v>60.666666666666664</v>
      </c>
      <c r="G11" s="11" t="str">
        <f>VLOOKUP(F11,grades,2)</f>
        <v>D</v>
      </c>
    </row>
    <row r="12" spans="1:7">
      <c r="A12" t="s">
        <v>48</v>
      </c>
      <c r="B12">
        <v>82</v>
      </c>
      <c r="C12">
        <v>74</v>
      </c>
      <c r="D12" s="15">
        <v>82</v>
      </c>
      <c r="E12" s="15">
        <v>90</v>
      </c>
      <c r="F12" s="16">
        <f>AVERAGE(B12:D12)</f>
        <v>79.333333333333329</v>
      </c>
      <c r="G12" s="11" t="str">
        <f>VLOOKUP(F12,grades,2)</f>
        <v>C</v>
      </c>
    </row>
    <row r="13" spans="1:7">
      <c r="A13" t="s">
        <v>47</v>
      </c>
      <c r="B13">
        <v>84</v>
      </c>
      <c r="C13">
        <v>90</v>
      </c>
      <c r="D13" s="15">
        <v>80</v>
      </c>
      <c r="E13" s="15">
        <v>80</v>
      </c>
      <c r="F13" s="16">
        <f>AVERAGE(B13:D13)</f>
        <v>84.666666666666671</v>
      </c>
      <c r="G13" s="11" t="str">
        <f>VLOOKUP(F13,grades,2)</f>
        <v>B</v>
      </c>
    </row>
    <row r="14" spans="1:7">
      <c r="A14" t="s">
        <v>46</v>
      </c>
      <c r="B14">
        <v>70</v>
      </c>
      <c r="C14">
        <v>66</v>
      </c>
      <c r="D14" s="15">
        <v>62</v>
      </c>
      <c r="E14" s="15">
        <v>55</v>
      </c>
      <c r="F14" s="16">
        <f>AVERAGE(B14:D14)</f>
        <v>66</v>
      </c>
      <c r="G14" s="11" t="str">
        <f>VLOOKUP(F14,grades,2)</f>
        <v>D</v>
      </c>
    </row>
    <row r="15" spans="1:7">
      <c r="A15" t="s">
        <v>45</v>
      </c>
      <c r="B15">
        <v>74</v>
      </c>
      <c r="C15">
        <v>76</v>
      </c>
      <c r="D15" s="15">
        <v>80</v>
      </c>
      <c r="E15" s="15">
        <v>80</v>
      </c>
      <c r="F15" s="16">
        <f>AVERAGE(B15:D15)</f>
        <v>76.666666666666671</v>
      </c>
      <c r="G15" s="11" t="str">
        <f>VLOOKUP(F15,grades,2)</f>
        <v>C</v>
      </c>
    </row>
    <row r="16" spans="1:7">
      <c r="A16" t="s">
        <v>44</v>
      </c>
      <c r="B16">
        <v>96</v>
      </c>
      <c r="C16">
        <v>90</v>
      </c>
      <c r="D16" s="15">
        <v>94</v>
      </c>
      <c r="E16" s="15">
        <v>70</v>
      </c>
      <c r="F16" s="16">
        <f>AVERAGE(B16:D16)</f>
        <v>93.333333333333329</v>
      </c>
      <c r="G16" s="11" t="str">
        <f>VLOOKUP(F16,grades,2)</f>
        <v>A</v>
      </c>
    </row>
    <row r="17" spans="1:7">
      <c r="A17" t="s">
        <v>43</v>
      </c>
      <c r="B17">
        <v>74</v>
      </c>
      <c r="C17">
        <v>78</v>
      </c>
      <c r="D17" s="15">
        <v>84</v>
      </c>
      <c r="E17" s="15">
        <v>85</v>
      </c>
      <c r="F17" s="16">
        <f>AVERAGE(B17:D17)</f>
        <v>78.666666666666671</v>
      </c>
      <c r="G17" s="11" t="str">
        <f>VLOOKUP(F17,grades,2)</f>
        <v>C</v>
      </c>
    </row>
    <row r="18" spans="1:7">
      <c r="A18" t="s">
        <v>42</v>
      </c>
      <c r="B18">
        <v>82</v>
      </c>
      <c r="C18">
        <v>78</v>
      </c>
      <c r="D18" s="15">
        <v>74</v>
      </c>
      <c r="E18" s="15">
        <v>100</v>
      </c>
      <c r="F18" s="16">
        <f>AVERAGE(B18:D18)</f>
        <v>78</v>
      </c>
      <c r="G18" s="11" t="str">
        <f>VLOOKUP(F18,grades,2)</f>
        <v>C</v>
      </c>
    </row>
    <row r="19" spans="1:7">
      <c r="A19" t="s">
        <v>41</v>
      </c>
      <c r="B19">
        <v>56</v>
      </c>
      <c r="C19">
        <v>52</v>
      </c>
      <c r="D19" s="15">
        <v>60</v>
      </c>
      <c r="E19" s="15">
        <v>50</v>
      </c>
      <c r="F19" s="16">
        <f>AVERAGE(B19:D19)</f>
        <v>56</v>
      </c>
      <c r="G19" s="11" t="str">
        <f>VLOOKUP(F19,grades,2)</f>
        <v>F</v>
      </c>
    </row>
    <row r="20" spans="1:7">
      <c r="A20" t="s">
        <v>40</v>
      </c>
      <c r="B20">
        <v>78</v>
      </c>
      <c r="C20">
        <v>85</v>
      </c>
      <c r="D20" s="15">
        <v>88</v>
      </c>
      <c r="E20" s="15">
        <v>90</v>
      </c>
      <c r="F20" s="16">
        <f>AVERAGE(B20:D20)</f>
        <v>83.666666666666671</v>
      </c>
      <c r="G20" s="11" t="str">
        <f>VLOOKUP(F20,grades,2)</f>
        <v>B</v>
      </c>
    </row>
    <row r="21" spans="1:7">
      <c r="A21" t="s">
        <v>39</v>
      </c>
      <c r="B21">
        <v>76</v>
      </c>
      <c r="C21">
        <v>84</v>
      </c>
      <c r="D21" s="15">
        <v>74</v>
      </c>
      <c r="E21" s="15">
        <v>90</v>
      </c>
      <c r="F21" s="16">
        <f>AVERAGE(B21:D21)</f>
        <v>78</v>
      </c>
      <c r="G21" s="11" t="str">
        <f>VLOOKUP(F21,grades,2)</f>
        <v>C</v>
      </c>
    </row>
    <row r="22" spans="1:7">
      <c r="A22" t="s">
        <v>38</v>
      </c>
      <c r="B22">
        <v>82</v>
      </c>
      <c r="C22">
        <v>76</v>
      </c>
      <c r="D22" s="15">
        <v>86</v>
      </c>
      <c r="E22" s="15">
        <v>80</v>
      </c>
      <c r="F22" s="16">
        <f>AVERAGE(B22:D22)</f>
        <v>81.333333333333329</v>
      </c>
      <c r="G22" s="11" t="str">
        <f>VLOOKUP(F22,grades,2)</f>
        <v>B</v>
      </c>
    </row>
    <row r="23" spans="1:7">
      <c r="A23" t="s">
        <v>37</v>
      </c>
      <c r="B23">
        <v>50</v>
      </c>
      <c r="C23">
        <v>64</v>
      </c>
      <c r="D23" s="15">
        <v>68</v>
      </c>
      <c r="E23" s="15">
        <v>75</v>
      </c>
      <c r="F23" s="16">
        <f>AVERAGE(B23:D23)</f>
        <v>60.666666666666664</v>
      </c>
      <c r="G23" s="11" t="str">
        <f>VLOOKUP(F23,grades,2)</f>
        <v>D</v>
      </c>
    </row>
    <row r="24" spans="1:7">
      <c r="A24" t="s">
        <v>36</v>
      </c>
      <c r="B24">
        <v>54</v>
      </c>
      <c r="C24">
        <v>50</v>
      </c>
      <c r="D24" s="15">
        <v>48</v>
      </c>
      <c r="E24" s="15">
        <v>75</v>
      </c>
      <c r="F24" s="16">
        <f>AVERAGE(B24:D24)</f>
        <v>50.666666666666664</v>
      </c>
      <c r="G24" s="11" t="str">
        <f>VLOOKUP(F24,grades,2)</f>
        <v>F</v>
      </c>
    </row>
    <row r="25" spans="1:7">
      <c r="A25" t="s">
        <v>35</v>
      </c>
      <c r="B25">
        <v>68</v>
      </c>
      <c r="C25">
        <v>62</v>
      </c>
      <c r="D25" s="15">
        <v>74</v>
      </c>
      <c r="E25" s="15">
        <v>80</v>
      </c>
      <c r="F25" s="16">
        <f>AVERAGE(B25:D25)</f>
        <v>68</v>
      </c>
      <c r="G25" s="11" t="str">
        <f>VLOOKUP(F25,grades,2)</f>
        <v>D</v>
      </c>
    </row>
    <row r="26" spans="1:7">
      <c r="A26" t="s">
        <v>34</v>
      </c>
      <c r="B26">
        <v>98</v>
      </c>
      <c r="C26">
        <v>96</v>
      </c>
      <c r="D26" s="15">
        <v>100</v>
      </c>
      <c r="E26" s="15">
        <v>95</v>
      </c>
      <c r="F26" s="16">
        <f>AVERAGE(B26:D26)</f>
        <v>98</v>
      </c>
      <c r="G26" s="11" t="str">
        <f>VLOOKUP(F26,grades,2)</f>
        <v>A</v>
      </c>
    </row>
    <row r="27" spans="1:7">
      <c r="A27" t="s">
        <v>33</v>
      </c>
      <c r="B27">
        <v>86</v>
      </c>
      <c r="C27">
        <v>88</v>
      </c>
      <c r="D27" s="15">
        <v>94</v>
      </c>
      <c r="E27" s="15">
        <v>100</v>
      </c>
      <c r="F27" s="16">
        <f>AVERAGE(B27:D27)</f>
        <v>89.333333333333329</v>
      </c>
      <c r="G27" s="11" t="str">
        <f>VLOOKUP(F27,grades,2)</f>
        <v>B</v>
      </c>
    </row>
    <row r="28" spans="1:7">
      <c r="A28" t="s">
        <v>32</v>
      </c>
      <c r="B28">
        <v>78</v>
      </c>
      <c r="C28">
        <v>74</v>
      </c>
      <c r="D28" s="15">
        <v>74</v>
      </c>
      <c r="E28" s="15">
        <v>90</v>
      </c>
      <c r="F28" s="16">
        <f>AVERAGE(B28:D28)</f>
        <v>75.333333333333329</v>
      </c>
      <c r="G28" s="11" t="str">
        <f>VLOOKUP(F28,grades,2)</f>
        <v>C</v>
      </c>
    </row>
    <row r="29" spans="1:7">
      <c r="A29" t="s">
        <v>31</v>
      </c>
      <c r="B29">
        <v>96</v>
      </c>
      <c r="C29">
        <v>100</v>
      </c>
      <c r="D29" s="15">
        <v>100</v>
      </c>
      <c r="E29" s="15">
        <v>95</v>
      </c>
      <c r="F29" s="16">
        <f>AVERAGE(B29:D29)</f>
        <v>98.666666666666671</v>
      </c>
      <c r="G29" s="11" t="str">
        <f>VLOOKUP(F29,grades,2)</f>
        <v>A</v>
      </c>
    </row>
    <row r="30" spans="1:7">
      <c r="A30" t="s">
        <v>30</v>
      </c>
      <c r="B30">
        <v>74</v>
      </c>
      <c r="C30">
        <v>68</v>
      </c>
      <c r="D30" s="15">
        <v>64</v>
      </c>
      <c r="E30" s="15">
        <v>75</v>
      </c>
      <c r="F30" s="16">
        <f>AVERAGE(B30:D30)</f>
        <v>68.666666666666671</v>
      </c>
      <c r="G30" s="11" t="str">
        <f>VLOOKUP(F30,grades,2)</f>
        <v>D</v>
      </c>
    </row>
    <row r="31" spans="1:7">
      <c r="D31" s="15"/>
      <c r="E31" s="15"/>
      <c r="F31" s="15"/>
      <c r="G31" s="15"/>
    </row>
    <row r="33" spans="1:7">
      <c r="A33" s="14" t="s">
        <v>29</v>
      </c>
      <c r="B33" s="14"/>
      <c r="F33" s="14" t="s">
        <v>28</v>
      </c>
      <c r="G33" s="14"/>
    </row>
    <row r="34" spans="1:7">
      <c r="A34" s="13" t="s">
        <v>27</v>
      </c>
      <c r="B34" s="13" t="s">
        <v>26</v>
      </c>
      <c r="F34" s="13" t="s">
        <v>25</v>
      </c>
      <c r="G34" s="12" t="s">
        <v>24</v>
      </c>
    </row>
    <row r="35" spans="1:7">
      <c r="A35" s="11">
        <v>0</v>
      </c>
      <c r="B35" s="11" t="s">
        <v>19</v>
      </c>
      <c r="F35" s="10" t="s">
        <v>20</v>
      </c>
      <c r="G35" s="10">
        <f>COUNTIF($G$8:$G$30,"A")</f>
        <v>4</v>
      </c>
    </row>
    <row r="36" spans="1:7">
      <c r="A36" s="11">
        <v>59.5</v>
      </c>
      <c r="B36" s="11" t="s">
        <v>21</v>
      </c>
      <c r="F36" s="10" t="s">
        <v>22</v>
      </c>
      <c r="G36" s="10">
        <f>COUNTIF($G$8:$G$30,"B")</f>
        <v>5</v>
      </c>
    </row>
    <row r="37" spans="1:7">
      <c r="A37" s="11">
        <v>69.5</v>
      </c>
      <c r="B37" s="11" t="s">
        <v>23</v>
      </c>
      <c r="F37" s="10" t="s">
        <v>23</v>
      </c>
      <c r="G37" s="10">
        <f>COUNTIF($G$8:$G$30,"C")</f>
        <v>7</v>
      </c>
    </row>
    <row r="38" spans="1:7">
      <c r="A38" s="11">
        <v>79.5</v>
      </c>
      <c r="B38" s="11" t="s">
        <v>22</v>
      </c>
      <c r="F38" s="10" t="s">
        <v>21</v>
      </c>
      <c r="G38" s="10">
        <f>COUNTIF($G$8:$G$30,"D")</f>
        <v>5</v>
      </c>
    </row>
    <row r="39" spans="1:7">
      <c r="A39" s="11">
        <v>89.5</v>
      </c>
      <c r="B39" s="11" t="s">
        <v>20</v>
      </c>
      <c r="F39" s="10" t="s">
        <v>19</v>
      </c>
      <c r="G39" s="10">
        <f>COUNTIF($G$8:$G$30,"F")</f>
        <v>2</v>
      </c>
    </row>
  </sheetData>
  <mergeCells count="2">
    <mergeCell ref="A33:B33"/>
    <mergeCell ref="F33:G33"/>
  </mergeCells>
  <pageMargins left="0.2" right="0.2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5"/>
  <sheetViews>
    <sheetView workbookViewId="0">
      <selection activeCell="G5" sqref="G5"/>
    </sheetView>
  </sheetViews>
  <sheetFormatPr defaultRowHeight="15"/>
  <cols>
    <col min="1" max="1" width="18.7109375" bestFit="1" customWidth="1"/>
  </cols>
  <sheetData>
    <row r="1" spans="1:7" ht="23.25">
      <c r="A1" s="30" t="s">
        <v>86</v>
      </c>
      <c r="B1" s="30"/>
      <c r="C1" s="30"/>
      <c r="D1" s="30"/>
      <c r="E1" s="30"/>
      <c r="F1" s="30"/>
    </row>
    <row r="2" spans="1:7" ht="18.75">
      <c r="A2" s="29" t="s">
        <v>85</v>
      </c>
      <c r="B2" s="29"/>
      <c r="C2" s="29"/>
      <c r="D2" s="29"/>
      <c r="E2" s="29"/>
      <c r="F2" s="29"/>
    </row>
    <row r="4" spans="1:7" ht="30">
      <c r="A4" s="3" t="s">
        <v>84</v>
      </c>
      <c r="B4" s="3" t="s">
        <v>83</v>
      </c>
      <c r="C4" s="3" t="s">
        <v>82</v>
      </c>
      <c r="D4" s="3" t="s">
        <v>81</v>
      </c>
      <c r="E4" s="3" t="s">
        <v>80</v>
      </c>
      <c r="F4" s="4" t="s">
        <v>79</v>
      </c>
      <c r="G4" s="3" t="s">
        <v>78</v>
      </c>
    </row>
    <row r="5" spans="1:7">
      <c r="A5" t="s">
        <v>77</v>
      </c>
      <c r="B5" s="28">
        <v>1500</v>
      </c>
      <c r="C5" s="28">
        <v>1625</v>
      </c>
      <c r="D5" s="28">
        <v>1600</v>
      </c>
      <c r="E5" s="28">
        <v>1585</v>
      </c>
      <c r="F5" s="28">
        <f>SUM(B5:E5)</f>
        <v>6310</v>
      </c>
    </row>
    <row r="6" spans="1:7">
      <c r="A6" t="s">
        <v>76</v>
      </c>
      <c r="B6" s="28">
        <v>345</v>
      </c>
      <c r="C6" s="28">
        <v>421</v>
      </c>
      <c r="D6" s="28">
        <v>400</v>
      </c>
      <c r="E6" s="28">
        <v>367</v>
      </c>
      <c r="F6" s="28">
        <f>SUM(B6:E6)</f>
        <v>1533</v>
      </c>
    </row>
    <row r="7" spans="1:7">
      <c r="A7" t="s">
        <v>75</v>
      </c>
      <c r="B7" s="28">
        <v>2000</v>
      </c>
      <c r="C7" s="28">
        <v>2015</v>
      </c>
      <c r="D7" s="28">
        <v>1975</v>
      </c>
      <c r="E7" s="28">
        <v>1800</v>
      </c>
      <c r="F7" s="28">
        <f>SUM(B7:E7)</f>
        <v>7790</v>
      </c>
    </row>
    <row r="8" spans="1:7">
      <c r="A8" t="s">
        <v>74</v>
      </c>
      <c r="B8" s="28">
        <v>101</v>
      </c>
      <c r="C8" s="28">
        <v>85</v>
      </c>
      <c r="D8" s="28">
        <v>116</v>
      </c>
      <c r="E8" s="28">
        <v>92</v>
      </c>
      <c r="F8" s="28">
        <f>SUM(B8:E8)</f>
        <v>394</v>
      </c>
    </row>
    <row r="9" spans="1:7">
      <c r="A9" t="s">
        <v>73</v>
      </c>
      <c r="B9" s="28">
        <v>2105</v>
      </c>
      <c r="C9" s="28">
        <v>2000</v>
      </c>
      <c r="D9" s="28">
        <v>1916</v>
      </c>
      <c r="E9" s="28">
        <v>1945</v>
      </c>
      <c r="F9" s="28">
        <f>SUM(B9:E9)</f>
        <v>7966</v>
      </c>
    </row>
    <row r="10" spans="1:7">
      <c r="A10" t="s">
        <v>72</v>
      </c>
      <c r="B10" s="28">
        <v>562</v>
      </c>
      <c r="C10" s="28">
        <v>461</v>
      </c>
      <c r="D10" s="28">
        <v>532</v>
      </c>
      <c r="E10" s="28">
        <v>488</v>
      </c>
      <c r="F10" s="28">
        <f>SUM(B10:E10)</f>
        <v>2043</v>
      </c>
    </row>
    <row r="11" spans="1:7">
      <c r="A11" t="s">
        <v>71</v>
      </c>
      <c r="B11" s="28">
        <v>105</v>
      </c>
      <c r="C11" s="28">
        <v>125</v>
      </c>
      <c r="D11" s="28">
        <v>101</v>
      </c>
      <c r="E11" s="28">
        <v>132</v>
      </c>
      <c r="F11" s="28">
        <f>SUM(B11:E11)</f>
        <v>463</v>
      </c>
    </row>
    <row r="12" spans="1:7">
      <c r="A12" t="s">
        <v>70</v>
      </c>
      <c r="B12" s="28">
        <v>93</v>
      </c>
      <c r="C12" s="28">
        <v>105</v>
      </c>
      <c r="D12" s="28">
        <v>100</v>
      </c>
      <c r="E12" s="28">
        <v>115</v>
      </c>
      <c r="F12" s="28">
        <f>SUM(B12:E12)</f>
        <v>413</v>
      </c>
    </row>
    <row r="13" spans="1:7">
      <c r="A13" t="s">
        <v>69</v>
      </c>
      <c r="B13" s="28">
        <v>162</v>
      </c>
      <c r="C13" s="28">
        <v>143</v>
      </c>
      <c r="D13" s="28">
        <v>181</v>
      </c>
      <c r="E13" s="28">
        <v>162</v>
      </c>
      <c r="F13" s="28">
        <f>SUM(B13:E13)</f>
        <v>648</v>
      </c>
    </row>
    <row r="14" spans="1:7" ht="17.25">
      <c r="A14" t="s">
        <v>68</v>
      </c>
      <c r="B14" s="27">
        <v>658</v>
      </c>
      <c r="C14" s="27">
        <v>745</v>
      </c>
      <c r="D14" s="27">
        <v>723</v>
      </c>
      <c r="E14" s="27">
        <v>699</v>
      </c>
      <c r="F14" s="27">
        <f>SUM(B14:E14)</f>
        <v>2825</v>
      </c>
    </row>
    <row r="15" spans="1:7" ht="17.25">
      <c r="A15" s="26" t="s">
        <v>67</v>
      </c>
      <c r="B15" s="25">
        <f>SUM(B5:B14)</f>
        <v>7631</v>
      </c>
      <c r="C15" s="25">
        <f>SUM(C5:C14)</f>
        <v>7725</v>
      </c>
      <c r="D15" s="25">
        <f>SUM(D5:D14)</f>
        <v>7644</v>
      </c>
      <c r="E15" s="25">
        <f>SUM(E5:E14)</f>
        <v>7385</v>
      </c>
      <c r="F15" s="25">
        <f>SUM(B15:E15)</f>
        <v>30385</v>
      </c>
    </row>
  </sheetData>
  <mergeCells count="2">
    <mergeCell ref="A1:F1"/>
    <mergeCell ref="A2:F2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J41"/>
  <sheetViews>
    <sheetView tabSelected="1" zoomScalePageLayoutView="50" workbookViewId="0"/>
  </sheetViews>
  <sheetFormatPr defaultRowHeight="12.75"/>
  <cols>
    <col min="1" max="1" width="6.140625" style="36" customWidth="1"/>
    <col min="2" max="2" width="12.7109375" style="36" customWidth="1"/>
    <col min="3" max="3" width="12.28515625" style="36" customWidth="1"/>
    <col min="4" max="4" width="26" style="36" customWidth="1"/>
    <col min="5" max="5" width="15.140625" style="36" customWidth="1"/>
    <col min="6" max="6" width="7.7109375" style="36" customWidth="1"/>
    <col min="7" max="7" width="10.85546875" style="36" customWidth="1"/>
    <col min="8" max="8" width="27.5703125" style="36" customWidth="1"/>
    <col min="9" max="9" width="8.28515625" style="36" customWidth="1"/>
    <col min="10" max="10" width="16" style="36" customWidth="1"/>
    <col min="11" max="16384" width="9.140625" style="36"/>
  </cols>
  <sheetData>
    <row r="1" spans="1:10" s="32" customFormat="1" ht="32.25" customHeight="1">
      <c r="A1" s="31" t="s">
        <v>87</v>
      </c>
      <c r="B1" s="31" t="s">
        <v>88</v>
      </c>
      <c r="C1" s="31" t="s">
        <v>89</v>
      </c>
      <c r="D1" s="31" t="s">
        <v>90</v>
      </c>
      <c r="E1" s="31" t="s">
        <v>91</v>
      </c>
      <c r="F1" s="31" t="s">
        <v>92</v>
      </c>
      <c r="G1" s="31" t="s">
        <v>93</v>
      </c>
      <c r="H1" s="31" t="s">
        <v>94</v>
      </c>
      <c r="I1" s="31" t="s">
        <v>95</v>
      </c>
      <c r="J1" s="31" t="s">
        <v>96</v>
      </c>
    </row>
    <row r="2" spans="1:10" ht="15">
      <c r="A2" s="33">
        <v>1</v>
      </c>
      <c r="B2" s="33" t="s">
        <v>97</v>
      </c>
      <c r="C2" s="33" t="s">
        <v>98</v>
      </c>
      <c r="D2" s="33" t="s">
        <v>99</v>
      </c>
      <c r="E2" s="33" t="s">
        <v>100</v>
      </c>
      <c r="F2" s="33" t="s">
        <v>101</v>
      </c>
      <c r="G2" s="34">
        <v>79101</v>
      </c>
      <c r="H2" s="33" t="s">
        <v>102</v>
      </c>
      <c r="I2" s="35">
        <v>50</v>
      </c>
      <c r="J2" s="33" t="s">
        <v>103</v>
      </c>
    </row>
    <row r="3" spans="1:10" ht="15">
      <c r="A3" s="33">
        <v>2</v>
      </c>
      <c r="B3" s="33" t="s">
        <v>104</v>
      </c>
      <c r="C3" s="33" t="s">
        <v>105</v>
      </c>
      <c r="D3" s="33" t="s">
        <v>106</v>
      </c>
      <c r="E3" s="33" t="s">
        <v>107</v>
      </c>
      <c r="F3" s="33" t="s">
        <v>108</v>
      </c>
      <c r="G3" s="34">
        <v>67843</v>
      </c>
      <c r="H3" s="33" t="s">
        <v>109</v>
      </c>
      <c r="I3" s="35">
        <v>75</v>
      </c>
      <c r="J3" s="33" t="s">
        <v>110</v>
      </c>
    </row>
    <row r="4" spans="1:10" ht="15" customHeight="1">
      <c r="A4" s="33">
        <v>3</v>
      </c>
      <c r="B4" s="33" t="s">
        <v>111</v>
      </c>
      <c r="C4" s="33" t="s">
        <v>112</v>
      </c>
      <c r="D4" s="33" t="s">
        <v>113</v>
      </c>
      <c r="E4" s="33" t="s">
        <v>114</v>
      </c>
      <c r="F4" s="33" t="s">
        <v>115</v>
      </c>
      <c r="G4" s="34">
        <v>73102</v>
      </c>
      <c r="H4" s="33" t="s">
        <v>116</v>
      </c>
      <c r="I4" s="35">
        <v>200</v>
      </c>
      <c r="J4" s="33" t="s">
        <v>117</v>
      </c>
    </row>
    <row r="5" spans="1:10" ht="15" customHeight="1">
      <c r="A5" s="33">
        <v>4</v>
      </c>
      <c r="B5" s="33" t="s">
        <v>118</v>
      </c>
      <c r="C5" s="33" t="s">
        <v>119</v>
      </c>
      <c r="D5" s="33" t="s">
        <v>120</v>
      </c>
      <c r="E5" s="33" t="s">
        <v>121</v>
      </c>
      <c r="F5" s="33" t="s">
        <v>101</v>
      </c>
      <c r="G5" s="34">
        <v>79029</v>
      </c>
      <c r="H5" s="33" t="s">
        <v>122</v>
      </c>
      <c r="I5" s="35">
        <v>100</v>
      </c>
      <c r="J5" s="33" t="s">
        <v>123</v>
      </c>
    </row>
    <row r="6" spans="1:10" ht="15" customHeight="1">
      <c r="A6" s="33">
        <v>4</v>
      </c>
      <c r="B6" s="33" t="s">
        <v>118</v>
      </c>
      <c r="C6" s="33" t="s">
        <v>119</v>
      </c>
      <c r="D6" s="33" t="s">
        <v>120</v>
      </c>
      <c r="E6" s="33" t="s">
        <v>121</v>
      </c>
      <c r="F6" s="33" t="s">
        <v>101</v>
      </c>
      <c r="G6" s="34">
        <v>79029</v>
      </c>
      <c r="H6" s="33" t="s">
        <v>122</v>
      </c>
      <c r="I6" s="35">
        <v>100</v>
      </c>
      <c r="J6" s="33" t="s">
        <v>123</v>
      </c>
    </row>
    <row r="7" spans="1:10" ht="15" customHeight="1">
      <c r="A7" s="33">
        <v>5</v>
      </c>
      <c r="B7" s="33" t="s">
        <v>124</v>
      </c>
      <c r="C7" s="33" t="s">
        <v>125</v>
      </c>
      <c r="D7" s="33" t="s">
        <v>126</v>
      </c>
      <c r="E7" s="33" t="s">
        <v>127</v>
      </c>
      <c r="F7" s="33" t="s">
        <v>128</v>
      </c>
      <c r="G7" s="34">
        <v>81019</v>
      </c>
      <c r="H7" s="33" t="s">
        <v>129</v>
      </c>
      <c r="I7" s="35">
        <v>60</v>
      </c>
      <c r="J7" s="33" t="s">
        <v>123</v>
      </c>
    </row>
    <row r="8" spans="1:10" ht="15" customHeight="1">
      <c r="A8" s="33">
        <v>6</v>
      </c>
      <c r="B8" s="33" t="s">
        <v>130</v>
      </c>
      <c r="C8" s="33" t="s">
        <v>98</v>
      </c>
      <c r="D8" s="33" t="s">
        <v>131</v>
      </c>
      <c r="E8" s="33" t="s">
        <v>132</v>
      </c>
      <c r="F8" s="33" t="s">
        <v>128</v>
      </c>
      <c r="G8" s="34">
        <v>80022</v>
      </c>
      <c r="H8" s="33" t="s">
        <v>133</v>
      </c>
      <c r="I8" s="35">
        <v>50</v>
      </c>
      <c r="J8" s="33" t="s">
        <v>103</v>
      </c>
    </row>
    <row r="9" spans="1:10" ht="15" customHeight="1">
      <c r="A9" s="33">
        <v>7</v>
      </c>
      <c r="B9" s="33" t="s">
        <v>134</v>
      </c>
      <c r="C9" s="33" t="s">
        <v>135</v>
      </c>
      <c r="D9" s="33" t="s">
        <v>136</v>
      </c>
      <c r="E9" s="33" t="s">
        <v>137</v>
      </c>
      <c r="F9" s="33" t="s">
        <v>115</v>
      </c>
      <c r="G9" s="34">
        <v>74103</v>
      </c>
      <c r="H9" s="33" t="s">
        <v>138</v>
      </c>
      <c r="I9" s="35">
        <v>50</v>
      </c>
      <c r="J9" s="33" t="s">
        <v>123</v>
      </c>
    </row>
    <row r="10" spans="1:10" ht="15" customHeight="1">
      <c r="A10" s="33">
        <v>8</v>
      </c>
      <c r="B10" s="33" t="s">
        <v>139</v>
      </c>
      <c r="C10" s="33" t="s">
        <v>140</v>
      </c>
      <c r="D10" s="33" t="s">
        <v>141</v>
      </c>
      <c r="E10" s="33" t="s">
        <v>142</v>
      </c>
      <c r="F10" s="33" t="s">
        <v>101</v>
      </c>
      <c r="G10" s="34">
        <v>75201</v>
      </c>
      <c r="H10" s="33" t="s">
        <v>143</v>
      </c>
      <c r="I10" s="35">
        <v>100</v>
      </c>
      <c r="J10" s="33" t="s">
        <v>110</v>
      </c>
    </row>
    <row r="11" spans="1:10" ht="15" customHeight="1">
      <c r="A11" s="33">
        <v>9</v>
      </c>
      <c r="B11" s="33" t="s">
        <v>144</v>
      </c>
      <c r="C11" s="33" t="s">
        <v>145</v>
      </c>
      <c r="D11" s="33" t="s">
        <v>146</v>
      </c>
      <c r="E11" s="33" t="s">
        <v>147</v>
      </c>
      <c r="F11" s="33" t="s">
        <v>101</v>
      </c>
      <c r="G11" s="34">
        <v>78701</v>
      </c>
      <c r="H11" s="33" t="s">
        <v>148</v>
      </c>
      <c r="I11" s="35">
        <v>25</v>
      </c>
      <c r="J11" s="33" t="s">
        <v>103</v>
      </c>
    </row>
    <row r="12" spans="1:10" ht="15" customHeight="1">
      <c r="A12" s="33">
        <v>10</v>
      </c>
      <c r="B12" s="33" t="s">
        <v>149</v>
      </c>
      <c r="C12" s="33" t="s">
        <v>150</v>
      </c>
      <c r="D12" s="33" t="s">
        <v>151</v>
      </c>
      <c r="E12" s="33" t="s">
        <v>152</v>
      </c>
      <c r="F12" s="33" t="s">
        <v>108</v>
      </c>
      <c r="G12" s="34">
        <v>67846</v>
      </c>
      <c r="H12" s="33" t="s">
        <v>153</v>
      </c>
      <c r="I12" s="35">
        <v>10</v>
      </c>
      <c r="J12" s="33" t="s">
        <v>123</v>
      </c>
    </row>
    <row r="13" spans="1:10" ht="15" customHeight="1">
      <c r="A13" s="33">
        <v>11</v>
      </c>
      <c r="B13" s="33" t="s">
        <v>130</v>
      </c>
      <c r="C13" s="33" t="s">
        <v>154</v>
      </c>
      <c r="D13" s="33" t="s">
        <v>155</v>
      </c>
      <c r="E13" s="33" t="s">
        <v>156</v>
      </c>
      <c r="F13" s="33" t="s">
        <v>115</v>
      </c>
      <c r="G13" s="34">
        <v>73096</v>
      </c>
      <c r="H13" s="33" t="s">
        <v>157</v>
      </c>
      <c r="I13" s="35">
        <v>20</v>
      </c>
      <c r="J13" s="33" t="s">
        <v>110</v>
      </c>
    </row>
    <row r="14" spans="1:10" ht="15">
      <c r="A14" s="33">
        <v>12</v>
      </c>
      <c r="B14" s="33" t="s">
        <v>158</v>
      </c>
      <c r="C14" s="33" t="s">
        <v>105</v>
      </c>
      <c r="D14" s="33" t="s">
        <v>159</v>
      </c>
      <c r="E14" s="33" t="s">
        <v>160</v>
      </c>
      <c r="F14" s="33" t="s">
        <v>128</v>
      </c>
      <c r="G14" s="34">
        <v>85021</v>
      </c>
      <c r="H14" s="33" t="s">
        <v>161</v>
      </c>
      <c r="I14" s="35">
        <v>45</v>
      </c>
      <c r="J14" s="33" t="s">
        <v>162</v>
      </c>
    </row>
    <row r="15" spans="1:10" ht="15">
      <c r="A15" s="33">
        <v>13</v>
      </c>
      <c r="B15" s="33" t="s">
        <v>111</v>
      </c>
      <c r="C15" s="33" t="s">
        <v>163</v>
      </c>
      <c r="D15" s="33" t="s">
        <v>164</v>
      </c>
      <c r="E15" s="33" t="s">
        <v>114</v>
      </c>
      <c r="F15" s="33" t="s">
        <v>115</v>
      </c>
      <c r="G15" s="34">
        <v>73103</v>
      </c>
      <c r="H15" s="33" t="s">
        <v>165</v>
      </c>
      <c r="I15" s="35">
        <v>20</v>
      </c>
      <c r="J15" s="33" t="s">
        <v>110</v>
      </c>
    </row>
    <row r="16" spans="1:10" ht="15">
      <c r="A16" s="33">
        <v>13</v>
      </c>
      <c r="B16" s="33" t="s">
        <v>111</v>
      </c>
      <c r="C16" s="33" t="s">
        <v>163</v>
      </c>
      <c r="D16" s="33" t="s">
        <v>164</v>
      </c>
      <c r="E16" s="33" t="s">
        <v>114</v>
      </c>
      <c r="F16" s="33" t="s">
        <v>115</v>
      </c>
      <c r="G16" s="34">
        <v>73103</v>
      </c>
      <c r="H16" s="33" t="s">
        <v>165</v>
      </c>
      <c r="I16" s="35">
        <v>20</v>
      </c>
      <c r="J16" s="33" t="s">
        <v>110</v>
      </c>
    </row>
    <row r="17" spans="1:10" ht="15">
      <c r="A17" s="33">
        <v>14</v>
      </c>
      <c r="B17" s="33" t="s">
        <v>166</v>
      </c>
      <c r="C17" s="33" t="s">
        <v>119</v>
      </c>
      <c r="D17" s="33" t="s">
        <v>167</v>
      </c>
      <c r="E17" s="33" t="s">
        <v>147</v>
      </c>
      <c r="F17" s="33" t="s">
        <v>101</v>
      </c>
      <c r="G17" s="34">
        <v>78701</v>
      </c>
      <c r="H17" s="33" t="s">
        <v>168</v>
      </c>
      <c r="I17" s="35">
        <v>100</v>
      </c>
      <c r="J17" s="33" t="s">
        <v>162</v>
      </c>
    </row>
    <row r="18" spans="1:10" ht="15">
      <c r="A18" s="33">
        <v>15</v>
      </c>
      <c r="B18" s="33" t="s">
        <v>124</v>
      </c>
      <c r="C18" s="33" t="s">
        <v>169</v>
      </c>
      <c r="D18" s="33" t="s">
        <v>170</v>
      </c>
      <c r="E18" s="33" t="s">
        <v>142</v>
      </c>
      <c r="F18" s="33" t="s">
        <v>101</v>
      </c>
      <c r="G18" s="34">
        <v>75201</v>
      </c>
      <c r="H18" s="33" t="s">
        <v>171</v>
      </c>
      <c r="I18" s="35">
        <v>250</v>
      </c>
      <c r="J18" s="33" t="s">
        <v>103</v>
      </c>
    </row>
    <row r="19" spans="1:10" ht="13.5" customHeight="1">
      <c r="A19" s="33">
        <v>16</v>
      </c>
      <c r="B19" s="33" t="s">
        <v>172</v>
      </c>
      <c r="C19" s="33" t="s">
        <v>135</v>
      </c>
      <c r="D19" s="33" t="s">
        <v>173</v>
      </c>
      <c r="E19" s="33" t="s">
        <v>174</v>
      </c>
      <c r="F19" s="33" t="s">
        <v>175</v>
      </c>
      <c r="G19" s="34">
        <v>68504</v>
      </c>
      <c r="H19" s="33" t="s">
        <v>176</v>
      </c>
      <c r="I19" s="35">
        <v>100</v>
      </c>
      <c r="J19" s="33" t="s">
        <v>162</v>
      </c>
    </row>
    <row r="20" spans="1:10" ht="15">
      <c r="A20" s="33">
        <v>17</v>
      </c>
      <c r="B20" s="33" t="s">
        <v>177</v>
      </c>
      <c r="C20" s="33" t="s">
        <v>178</v>
      </c>
      <c r="D20" s="33" t="s">
        <v>179</v>
      </c>
      <c r="E20" s="33" t="s">
        <v>180</v>
      </c>
      <c r="F20" s="33" t="s">
        <v>115</v>
      </c>
      <c r="G20" s="34">
        <v>73717</v>
      </c>
      <c r="H20" s="33" t="s">
        <v>181</v>
      </c>
      <c r="I20" s="35">
        <v>65</v>
      </c>
      <c r="J20" s="33" t="s">
        <v>162</v>
      </c>
    </row>
    <row r="21" spans="1:10" ht="15">
      <c r="A21" s="33">
        <v>18</v>
      </c>
      <c r="B21" s="33" t="s">
        <v>182</v>
      </c>
      <c r="C21" s="33" t="s">
        <v>183</v>
      </c>
      <c r="D21" s="33" t="s">
        <v>184</v>
      </c>
      <c r="E21" s="33" t="s">
        <v>185</v>
      </c>
      <c r="F21" s="33" t="s">
        <v>108</v>
      </c>
      <c r="G21" s="34">
        <v>66801</v>
      </c>
      <c r="H21" s="33" t="s">
        <v>186</v>
      </c>
      <c r="I21" s="35">
        <v>75</v>
      </c>
      <c r="J21" s="33" t="s">
        <v>123</v>
      </c>
    </row>
    <row r="22" spans="1:10" ht="15">
      <c r="A22" s="33">
        <v>19</v>
      </c>
      <c r="B22" s="33" t="s">
        <v>187</v>
      </c>
      <c r="C22" s="33" t="s">
        <v>188</v>
      </c>
      <c r="D22" s="33" t="s">
        <v>189</v>
      </c>
      <c r="E22" s="33" t="s">
        <v>190</v>
      </c>
      <c r="F22" s="33" t="s">
        <v>175</v>
      </c>
      <c r="G22" s="34">
        <v>68102</v>
      </c>
      <c r="H22" s="33" t="s">
        <v>191</v>
      </c>
      <c r="I22" s="35">
        <v>1000</v>
      </c>
      <c r="J22" s="33" t="s">
        <v>117</v>
      </c>
    </row>
    <row r="23" spans="1:10" ht="15">
      <c r="A23" s="33">
        <v>20</v>
      </c>
      <c r="B23" s="33" t="s">
        <v>192</v>
      </c>
      <c r="C23" s="33" t="s">
        <v>193</v>
      </c>
      <c r="D23" s="33" t="s">
        <v>194</v>
      </c>
      <c r="E23" s="33" t="s">
        <v>195</v>
      </c>
      <c r="F23" s="33" t="s">
        <v>196</v>
      </c>
      <c r="G23" s="34">
        <v>85701</v>
      </c>
      <c r="H23" s="33" t="s">
        <v>197</v>
      </c>
      <c r="I23" s="35">
        <v>400</v>
      </c>
      <c r="J23" s="33" t="s">
        <v>117</v>
      </c>
    </row>
    <row r="24" spans="1:10" ht="15">
      <c r="A24" s="33">
        <v>21</v>
      </c>
      <c r="B24" s="33" t="s">
        <v>172</v>
      </c>
      <c r="C24" s="33" t="s">
        <v>198</v>
      </c>
      <c r="D24" s="33" t="s">
        <v>199</v>
      </c>
      <c r="E24" s="33" t="s">
        <v>132</v>
      </c>
      <c r="F24" s="33" t="s">
        <v>128</v>
      </c>
      <c r="G24" s="34">
        <v>80127</v>
      </c>
      <c r="H24" s="33" t="s">
        <v>200</v>
      </c>
      <c r="I24" s="35">
        <v>50</v>
      </c>
      <c r="J24" s="33" t="s">
        <v>123</v>
      </c>
    </row>
    <row r="25" spans="1:10" ht="15">
      <c r="A25" s="33">
        <v>22</v>
      </c>
      <c r="B25" s="33" t="s">
        <v>139</v>
      </c>
      <c r="C25" s="33" t="s">
        <v>201</v>
      </c>
      <c r="D25" s="33" t="s">
        <v>141</v>
      </c>
      <c r="E25" s="33" t="s">
        <v>137</v>
      </c>
      <c r="F25" s="33" t="s">
        <v>115</v>
      </c>
      <c r="G25" s="34">
        <v>74103</v>
      </c>
      <c r="H25" s="33" t="s">
        <v>129</v>
      </c>
      <c r="I25" s="35">
        <v>40</v>
      </c>
      <c r="J25" s="33" t="s">
        <v>123</v>
      </c>
    </row>
    <row r="26" spans="1:10" ht="17.25" customHeight="1">
      <c r="A26" s="33">
        <v>23</v>
      </c>
      <c r="B26" s="33" t="s">
        <v>202</v>
      </c>
      <c r="C26" s="33" t="s">
        <v>203</v>
      </c>
      <c r="D26" s="33" t="s">
        <v>204</v>
      </c>
      <c r="E26" s="33" t="s">
        <v>205</v>
      </c>
      <c r="F26" s="33" t="s">
        <v>101</v>
      </c>
      <c r="G26" s="34">
        <v>77002</v>
      </c>
      <c r="H26" s="33" t="s">
        <v>206</v>
      </c>
      <c r="I26" s="35">
        <v>100</v>
      </c>
      <c r="J26" s="33" t="s">
        <v>110</v>
      </c>
    </row>
    <row r="27" spans="1:10" ht="15">
      <c r="A27" s="33">
        <v>24</v>
      </c>
      <c r="B27" s="33" t="s">
        <v>207</v>
      </c>
      <c r="C27" s="33" t="s">
        <v>208</v>
      </c>
      <c r="D27" s="33" t="s">
        <v>209</v>
      </c>
      <c r="E27" s="33" t="s">
        <v>210</v>
      </c>
      <c r="F27" s="33" t="s">
        <v>108</v>
      </c>
      <c r="G27" s="34">
        <v>66603</v>
      </c>
      <c r="H27" s="33" t="s">
        <v>211</v>
      </c>
      <c r="I27" s="35">
        <v>75</v>
      </c>
      <c r="J27" s="33" t="s">
        <v>110</v>
      </c>
    </row>
    <row r="28" spans="1:10" ht="15">
      <c r="A28" s="33">
        <v>25</v>
      </c>
      <c r="B28" s="33" t="s">
        <v>212</v>
      </c>
      <c r="C28" s="33" t="s">
        <v>213</v>
      </c>
      <c r="D28" s="33" t="s">
        <v>214</v>
      </c>
      <c r="E28" s="33" t="s">
        <v>215</v>
      </c>
      <c r="F28" s="33" t="s">
        <v>196</v>
      </c>
      <c r="G28" s="34">
        <v>85003</v>
      </c>
      <c r="H28" s="33" t="s">
        <v>216</v>
      </c>
      <c r="I28" s="35">
        <v>50</v>
      </c>
      <c r="J28" s="33" t="s">
        <v>123</v>
      </c>
    </row>
    <row r="29" spans="1:10" ht="15">
      <c r="A29" s="33">
        <v>26</v>
      </c>
      <c r="B29" s="33" t="s">
        <v>217</v>
      </c>
      <c r="C29" s="33" t="s">
        <v>218</v>
      </c>
      <c r="D29" s="33" t="s">
        <v>219</v>
      </c>
      <c r="E29" s="33" t="s">
        <v>174</v>
      </c>
      <c r="F29" s="33" t="s">
        <v>175</v>
      </c>
      <c r="G29" s="34">
        <v>68504</v>
      </c>
      <c r="H29" s="33" t="s">
        <v>138</v>
      </c>
      <c r="I29" s="35">
        <v>100</v>
      </c>
      <c r="J29" s="33" t="s">
        <v>123</v>
      </c>
    </row>
    <row r="30" spans="1:10" ht="15">
      <c r="A30" s="33">
        <v>27</v>
      </c>
      <c r="B30" s="33" t="s">
        <v>220</v>
      </c>
      <c r="C30" s="33" t="s">
        <v>221</v>
      </c>
      <c r="D30" s="33" t="s">
        <v>222</v>
      </c>
      <c r="E30" s="33" t="s">
        <v>223</v>
      </c>
      <c r="F30" s="33" t="s">
        <v>128</v>
      </c>
      <c r="G30" s="34">
        <v>81503</v>
      </c>
      <c r="H30" s="33" t="s">
        <v>129</v>
      </c>
      <c r="I30" s="35">
        <v>75</v>
      </c>
      <c r="J30" s="33" t="s">
        <v>123</v>
      </c>
    </row>
    <row r="31" spans="1:10" ht="15">
      <c r="A31" s="33">
        <v>28</v>
      </c>
      <c r="B31" s="33" t="s">
        <v>224</v>
      </c>
      <c r="C31" s="33" t="s">
        <v>208</v>
      </c>
      <c r="D31" s="33" t="s">
        <v>225</v>
      </c>
      <c r="E31" s="33" t="s">
        <v>226</v>
      </c>
      <c r="F31" s="33" t="s">
        <v>128</v>
      </c>
      <c r="G31" s="34">
        <v>80634</v>
      </c>
      <c r="H31" s="33" t="s">
        <v>116</v>
      </c>
      <c r="I31" s="35">
        <v>145</v>
      </c>
      <c r="J31" s="33" t="s">
        <v>117</v>
      </c>
    </row>
    <row r="32" spans="1:10" ht="15">
      <c r="A32" s="33">
        <v>29</v>
      </c>
      <c r="B32" s="33" t="s">
        <v>227</v>
      </c>
      <c r="C32" s="33" t="s">
        <v>228</v>
      </c>
      <c r="D32" s="33" t="s">
        <v>229</v>
      </c>
      <c r="E32" s="33" t="s">
        <v>230</v>
      </c>
      <c r="F32" s="33" t="s">
        <v>101</v>
      </c>
      <c r="G32" s="34">
        <v>79401</v>
      </c>
      <c r="H32" s="33" t="s">
        <v>171</v>
      </c>
      <c r="I32" s="35">
        <v>200</v>
      </c>
      <c r="J32" s="33" t="s">
        <v>123</v>
      </c>
    </row>
    <row r="33" spans="1:10" ht="15">
      <c r="A33" s="33">
        <v>30</v>
      </c>
      <c r="B33" s="33" t="s">
        <v>231</v>
      </c>
      <c r="C33" s="33" t="s">
        <v>218</v>
      </c>
      <c r="D33" s="33" t="s">
        <v>232</v>
      </c>
      <c r="E33" s="33" t="s">
        <v>114</v>
      </c>
      <c r="F33" s="33" t="s">
        <v>115</v>
      </c>
      <c r="G33" s="34">
        <v>73104</v>
      </c>
      <c r="H33" s="33" t="s">
        <v>129</v>
      </c>
      <c r="I33" s="35">
        <v>45</v>
      </c>
      <c r="J33" s="33" t="s">
        <v>123</v>
      </c>
    </row>
    <row r="34" spans="1:10" ht="15">
      <c r="A34" s="33">
        <v>30</v>
      </c>
      <c r="B34" s="33" t="s">
        <v>231</v>
      </c>
      <c r="C34" s="33" t="s">
        <v>218</v>
      </c>
      <c r="D34" s="33" t="s">
        <v>232</v>
      </c>
      <c r="E34" s="33" t="s">
        <v>114</v>
      </c>
      <c r="F34" s="33" t="s">
        <v>115</v>
      </c>
      <c r="G34" s="34">
        <v>73104</v>
      </c>
      <c r="H34" s="33" t="s">
        <v>129</v>
      </c>
      <c r="I34" s="35">
        <v>45</v>
      </c>
      <c r="J34" s="33" t="s">
        <v>123</v>
      </c>
    </row>
    <row r="35" spans="1:10" ht="18.75" customHeight="1">
      <c r="A35" s="33">
        <v>31</v>
      </c>
      <c r="B35" s="33" t="s">
        <v>233</v>
      </c>
      <c r="C35" s="33" t="s">
        <v>234</v>
      </c>
      <c r="D35" s="33" t="s">
        <v>235</v>
      </c>
      <c r="E35" s="33" t="s">
        <v>223</v>
      </c>
      <c r="F35" s="33" t="s">
        <v>128</v>
      </c>
      <c r="G35" s="34">
        <v>81506</v>
      </c>
      <c r="H35" s="33" t="s">
        <v>116</v>
      </c>
      <c r="I35" s="35">
        <v>145</v>
      </c>
      <c r="J35" s="33" t="s">
        <v>117</v>
      </c>
    </row>
    <row r="36" spans="1:10" ht="15">
      <c r="A36" s="33">
        <v>32</v>
      </c>
      <c r="B36" s="33" t="s">
        <v>236</v>
      </c>
      <c r="C36" s="33" t="s">
        <v>237</v>
      </c>
      <c r="D36" s="33" t="s">
        <v>238</v>
      </c>
      <c r="E36" s="33" t="s">
        <v>210</v>
      </c>
      <c r="F36" s="33" t="s">
        <v>108</v>
      </c>
      <c r="G36" s="34">
        <v>66603</v>
      </c>
      <c r="H36" s="33" t="s">
        <v>129</v>
      </c>
      <c r="I36" s="35">
        <v>40</v>
      </c>
      <c r="J36" s="33" t="s">
        <v>123</v>
      </c>
    </row>
    <row r="37" spans="1:10" ht="15">
      <c r="A37" s="33">
        <v>33</v>
      </c>
      <c r="B37" s="33" t="s">
        <v>239</v>
      </c>
      <c r="C37" s="33" t="s">
        <v>221</v>
      </c>
      <c r="D37" s="33" t="s">
        <v>240</v>
      </c>
      <c r="E37" s="33" t="s">
        <v>100</v>
      </c>
      <c r="F37" s="33" t="s">
        <v>101</v>
      </c>
      <c r="G37" s="34">
        <v>79103</v>
      </c>
      <c r="H37" s="33" t="s">
        <v>157</v>
      </c>
      <c r="I37" s="35">
        <v>30</v>
      </c>
      <c r="J37" s="33" t="s">
        <v>123</v>
      </c>
    </row>
    <row r="38" spans="1:10" ht="15">
      <c r="A38" s="33">
        <v>34</v>
      </c>
      <c r="B38" s="33" t="s">
        <v>241</v>
      </c>
      <c r="C38" s="33" t="s">
        <v>242</v>
      </c>
      <c r="D38" s="33" t="s">
        <v>243</v>
      </c>
      <c r="E38" s="33" t="s">
        <v>107</v>
      </c>
      <c r="F38" s="33" t="s">
        <v>108</v>
      </c>
      <c r="G38" s="34">
        <v>67801</v>
      </c>
      <c r="H38" s="33" t="s">
        <v>197</v>
      </c>
      <c r="I38" s="35">
        <v>125</v>
      </c>
      <c r="J38" s="33" t="s">
        <v>117</v>
      </c>
    </row>
    <row r="39" spans="1:10" ht="18.75" customHeight="1"/>
    <row r="41" spans="1:10" ht="15" customHeight="1"/>
  </sheetData>
  <sheetProtection selectLockedCells="1" selectUnlockedCells="1"/>
  <printOptions horizontalCentered="1"/>
  <pageMargins left="0.75" right="0.75" top="0.75" bottom="0.75" header="0.5" footer="0.5"/>
  <pageSetup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Expenses</vt:lpstr>
      <vt:lpstr>Grades</vt:lpstr>
      <vt:lpstr>Sept Data</vt:lpstr>
      <vt:lpstr>Donation List</vt:lpstr>
      <vt:lpstr>grades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Angela</cp:lastModifiedBy>
  <dcterms:created xsi:type="dcterms:W3CDTF">2009-05-25T04:30:19Z</dcterms:created>
  <dcterms:modified xsi:type="dcterms:W3CDTF">2014-03-14T05:02:03Z</dcterms:modified>
</cp:coreProperties>
</file>